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 tracker" sheetId="1" state="visible" r:id="rId1"/>
    <sheet name="Example" sheetId="2" state="visible" r:id="rId2"/>
    <sheet name="How to use" sheetId="3" state="visible" r:id="rId3"/>
  </sheets>
  <definedNames/>
  <calcPr calcId="124519" fullCalcOnLoad="1"/>
</workbook>
</file>

<file path=xl/styles.xml><?xml version="1.0" encoding="utf-8"?>
<styleSheet xmlns="http://schemas.openxmlformats.org/spreadsheetml/2006/main">
  <numFmts count="2">
    <numFmt numFmtId="164" formatCode="d mmm yyyy"/>
    <numFmt numFmtId="165" formatCode="yyyy-mm-dd"/>
  </numFmts>
  <fonts count="8">
    <font>
      <name val="Calibri"/>
      <family val="2"/>
      <color theme="1"/>
      <sz val="11"/>
      <scheme val="minor"/>
    </font>
    <font>
      <name val="Arial"/>
      <b val="1"/>
      <color rgb="000F3340"/>
      <sz val="16"/>
    </font>
    <font>
      <name val="Arial"/>
      <b val="1"/>
      <sz val="10"/>
    </font>
    <font>
      <name val="Arial"/>
      <b val="1"/>
      <color rgb="000F3340"/>
      <sz val="10"/>
    </font>
    <font>
      <name val="Arial"/>
      <b val="1"/>
      <color rgb="00E8701A"/>
      <sz val="10"/>
    </font>
    <font>
      <name val="Arial"/>
      <b val="1"/>
      <color rgb="00FFFFFF"/>
      <sz val="10"/>
    </font>
    <font>
      <name val="Arial"/>
      <sz val="10"/>
    </font>
    <font>
      <name val="Arial"/>
      <color rgb="008A9499"/>
      <sz val="9"/>
    </font>
  </fonts>
  <fills count="5">
    <fill>
      <patternFill/>
    </fill>
    <fill>
      <patternFill patternType="gray125"/>
    </fill>
    <fill>
      <patternFill patternType="solid">
        <fgColor rgb="00FFFFFF"/>
      </patternFill>
    </fill>
    <fill>
      <patternFill patternType="solid">
        <fgColor rgb="000F3340"/>
      </patternFill>
    </fill>
    <fill>
      <patternFill patternType="solid">
        <fgColor rgb="00EEF0F1"/>
      </patternFill>
    </fill>
  </fills>
  <borders count="2">
    <border>
      <left/>
      <right/>
      <top/>
      <bottom/>
      <diagonal/>
    </border>
    <border>
      <left style="thin">
        <color rgb="00C9CED1"/>
      </left>
      <right style="thin">
        <color rgb="00C9CED1"/>
      </right>
      <top style="thin">
        <color rgb="00C9CED1"/>
      </top>
      <bottom style="thin">
        <color rgb="00C9CED1"/>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164" fontId="3" fillId="2" borderId="1" pivotButton="0" quotePrefix="0" xfId="0"/>
    <xf numFmtId="0" fontId="2" fillId="0" borderId="0" applyAlignment="1" pivotButton="0" quotePrefix="0" xfId="0">
      <alignment horizontal="right"/>
    </xf>
    <xf numFmtId="0" fontId="4" fillId="0" borderId="0" applyAlignment="1" pivotButton="0" quotePrefix="0" xfId="0">
      <alignment horizontal="left"/>
    </xf>
    <xf numFmtId="0" fontId="5"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6" fillId="0" borderId="1" applyAlignment="1" pivotButton="0" quotePrefix="0" xfId="0">
      <alignment vertical="top"/>
    </xf>
    <xf numFmtId="164" fontId="6" fillId="0" borderId="1" applyAlignment="1" pivotButton="0" quotePrefix="0" xfId="0">
      <alignment vertical="top"/>
    </xf>
    <xf numFmtId="3" fontId="6" fillId="0" borderId="1" applyAlignment="1" pivotButton="0" quotePrefix="0" xfId="0">
      <alignment vertical="top"/>
    </xf>
    <xf numFmtId="4" fontId="6" fillId="0" borderId="1" applyAlignment="1" pivotButton="0" quotePrefix="0" xfId="0">
      <alignment vertical="top"/>
    </xf>
    <xf numFmtId="0" fontId="6" fillId="0" borderId="1" applyAlignment="1" pivotButton="0" quotePrefix="0" xfId="0">
      <alignment vertical="top" wrapText="1"/>
    </xf>
    <xf numFmtId="0" fontId="6" fillId="4" borderId="1" applyAlignment="1" pivotButton="0" quotePrefix="0" xfId="0">
      <alignment vertical="top"/>
    </xf>
    <xf numFmtId="9" fontId="6" fillId="4" borderId="1" applyAlignment="1" pivotButton="0" quotePrefix="0" xfId="0">
      <alignment vertical="top"/>
    </xf>
    <xf numFmtId="0" fontId="6" fillId="4" borderId="1" applyAlignment="1" pivotButton="0" quotePrefix="0" xfId="0">
      <alignment vertical="top" wrapText="1"/>
    </xf>
    <xf numFmtId="0" fontId="7" fillId="0" borderId="0" pivotButton="0" quotePrefix="0" xfId="0"/>
    <xf numFmtId="0" fontId="4" fillId="0" borderId="0" applyAlignment="1" pivotButton="0" quotePrefix="0" xfId="0">
      <alignment vertical="top"/>
    </xf>
    <xf numFmtId="0" fontId="6" fillId="0" borderId="0" applyAlignment="1" pivotButton="0" quotePrefix="0" xfId="0">
      <alignment vertical="top" wrapText="1"/>
    </xf>
  </cellXfs>
  <cellStyles count="1">
    <cellStyle name="Normal" xfId="0" builtinId="0" hidden="0"/>
  </cellStyles>
  <dxfs count="7">
    <dxf>
      <font>
        <b val="1"/>
        <color rgb="004A5459"/>
      </font>
      <fill>
        <patternFill patternType="solid">
          <bgColor rgb="00E8EAEC"/>
        </patternFill>
      </fill>
    </dxf>
    <dxf>
      <font>
        <b val="1"/>
        <color rgb="009A4A0B"/>
      </font>
      <fill>
        <patternFill patternType="solid">
          <bgColor rgb="00FDE9D4"/>
        </patternFill>
      </fill>
    </dxf>
    <dxf>
      <font>
        <b val="1"/>
        <color rgb="001F4E79"/>
      </font>
      <fill>
        <patternFill patternType="solid">
          <bgColor rgb="00DDEBF7"/>
        </patternFill>
      </fill>
    </dxf>
    <dxf>
      <font>
        <b val="1"/>
        <color rgb="007F6000"/>
      </font>
      <fill>
        <patternFill patternType="solid">
          <bgColor rgb="00FFF2CC"/>
        </patternFill>
      </fill>
    </dxf>
    <dxf>
      <font>
        <b val="1"/>
        <color rgb="00274E13"/>
      </font>
      <fill>
        <patternFill patternType="solid">
          <bgColor rgb="00D9EAD3"/>
        </patternFill>
      </fill>
    </dxf>
    <dxf>
      <font>
        <b val="1"/>
        <color rgb="00990000"/>
      </font>
      <fill>
        <patternFill patternType="solid">
          <bgColor rgb="00F4CCCC"/>
        </patternFill>
      </fill>
    </dxf>
    <dxf>
      <font>
        <b val="1"/>
        <color rgb="00B45F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4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22" customWidth="1" min="2" max="2"/>
    <col width="12" customWidth="1" min="3" max="3"/>
    <col width="12" customWidth="1" min="4" max="4"/>
    <col width="13" customWidth="1" min="5" max="5"/>
    <col width="13" customWidth="1" min="6" max="6"/>
    <col width="10" customWidth="1" min="7" max="7"/>
    <col width="10" customWidth="1" min="8" max="8"/>
    <col width="12" customWidth="1" min="9" max="9"/>
    <col width="14" customWidth="1" min="10" max="10"/>
    <col width="12" customWidth="1" min="11" max="11"/>
    <col width="12" customWidth="1" min="12" max="12"/>
    <col width="12" customWidth="1" min="13" max="13"/>
    <col width="12" customWidth="1" min="14" max="14"/>
    <col width="44" customWidth="1" min="15" max="15"/>
    <col width="14" customWidth="1" min="16" max="16"/>
    <col width="11" customWidth="1" min="17" max="17"/>
    <col width="10" customWidth="1" min="18" max="18"/>
    <col width="9" customWidth="1" min="19" max="19"/>
    <col width="44" customWidth="1" min="20" max="20"/>
  </cols>
  <sheetData>
    <row r="1">
      <c r="A1" s="1" t="inlineStr">
        <is>
          <t>PURCHASE ORDER TRACKER</t>
        </is>
      </c>
    </row>
    <row r="2">
      <c r="A2" s="2" t="inlineStr">
        <is>
          <t>As of (today, or type a date)</t>
        </is>
      </c>
      <c r="C2" s="3">
        <f>TODAY()</f>
        <v/>
      </c>
      <c r="E2" s="4" t="inlineStr">
        <is>
          <t>Open POs</t>
        </is>
      </c>
      <c r="F2" s="5">
        <f>COUNTA(A$5:A$44)-COUNTIF(P$5:P$44,"Closed")-COUNTIF(P$5:P$44,"Cancelled")</f>
        <v/>
      </c>
      <c r="H2" s="4" t="inlineStr">
        <is>
          <t>Late</t>
        </is>
      </c>
      <c r="I2" s="5">
        <f>COUNTIF(S$5:S$44,"&gt;0")</f>
        <v/>
      </c>
      <c r="K2" s="4" t="inlineStr">
        <is>
          <t>Units still due</t>
        </is>
      </c>
      <c r="M2" s="5">
        <f>SUMIF(P$5:P$44,"Sent",Q$5:Q$44)+SUMIF(P$5:P$44,"Confirmed",Q$5:Q$44)+SUMIF(P$5:P$44,"Part-received",Q$5:Q$44)</f>
        <v/>
      </c>
    </row>
    <row r="4" ht="34" customHeight="1">
      <c r="A4" s="6" t="inlineStr">
        <is>
          <t>PO number</t>
        </is>
      </c>
      <c r="B4" s="6" t="inlineStr">
        <is>
          <t>Supplier</t>
        </is>
      </c>
      <c r="C4" s="6" t="inlineStr">
        <is>
          <t>Order date</t>
        </is>
      </c>
      <c r="D4" s="6" t="inlineStr">
        <is>
          <t>Date sent</t>
        </is>
      </c>
      <c r="E4" s="6" t="inlineStr">
        <is>
          <t>Supplier confirmed</t>
        </is>
      </c>
      <c r="F4" s="6" t="inlineStr">
        <is>
          <t>Promised delivery</t>
        </is>
      </c>
      <c r="G4" s="6" t="inlineStr">
        <is>
          <t>Units ordered</t>
        </is>
      </c>
      <c r="H4" s="6" t="inlineStr">
        <is>
          <t>Units received</t>
        </is>
      </c>
      <c r="I4" s="6" t="inlineStr">
        <is>
          <t>PO total</t>
        </is>
      </c>
      <c r="J4" s="6" t="inlineStr">
        <is>
          <t>Supplier invoice no.</t>
        </is>
      </c>
      <c r="K4" s="6" t="inlineStr">
        <is>
          <t>Invoice amount</t>
        </is>
      </c>
      <c r="L4" s="6" t="inlineStr">
        <is>
          <t>Cost updated in store</t>
        </is>
      </c>
      <c r="M4" s="6" t="inlineStr">
        <is>
          <t>Closed or cancelled</t>
        </is>
      </c>
      <c r="N4" s="6" t="inlineStr">
        <is>
          <t>Next action date</t>
        </is>
      </c>
      <c r="O4" s="6" t="inlineStr">
        <is>
          <t>Notes</t>
        </is>
      </c>
      <c r="P4" s="7" t="inlineStr">
        <is>
          <t>Status</t>
        </is>
      </c>
      <c r="Q4" s="7" t="inlineStr">
        <is>
          <t>Units outstanding</t>
        </is>
      </c>
      <c r="R4" s="7" t="inlineStr">
        <is>
          <t>% received</t>
        </is>
      </c>
      <c r="S4" s="7" t="inlineStr">
        <is>
          <t>Days late</t>
        </is>
      </c>
      <c r="T4" s="7" t="inlineStr">
        <is>
          <t>Check</t>
        </is>
      </c>
    </row>
    <row r="5">
      <c r="A5" s="8" t="n"/>
      <c r="B5" s="8" t="n"/>
      <c r="C5" s="9" t="n"/>
      <c r="D5" s="9" t="n"/>
      <c r="E5" s="9" t="n"/>
      <c r="F5" s="9" t="n"/>
      <c r="G5" s="10" t="n"/>
      <c r="H5" s="10" t="n"/>
      <c r="I5" s="11" t="n"/>
      <c r="J5" s="8" t="n"/>
      <c r="K5" s="11" t="n"/>
      <c r="L5" s="8" t="n"/>
      <c r="M5" s="8" t="n"/>
      <c r="N5" s="9" t="n"/>
      <c r="O5" s="12" t="n"/>
      <c r="P5" s="13">
        <f>IF(A5="","",IF(M5="Cancelled","Cancelled",IF(M5="Closed","Closed",IF(D5="","Draft",IF(AND(N(G5)&gt;0,N(H5)&gt;=N(G5)),"Received",IF(N(H5)&gt;0,"Part-received",IF(E5&lt;&gt;"","Confirmed","Sent")))))))</f>
        <v/>
      </c>
      <c r="Q5" s="13">
        <f>IF(OR(A5="",M5="Cancelled"),"",N(G5)-N(H5))</f>
        <v/>
      </c>
      <c r="R5" s="14">
        <f>IF(OR(A5="",N(G5)=0),"",N(H5)/G5)</f>
        <v/>
      </c>
      <c r="S5" s="13">
        <f>IF(OR(A5="",F5="",D5="",M5&lt;&gt;"",N(G5)-N(H5)&lt;=0),"",MAX(0,$C$2-F5))</f>
        <v/>
      </c>
      <c r="T5" s="15">
        <f>IF(A5="","",TRIM(IF(AND(S5&lt;&gt;"",N(S5)&gt;0),"Late. ","")&amp;IF(AND(P5="Sent",$C$2-D5&gt;3),"Not confirmed. ","")&amp;IF(AND(K5&lt;&gt;"",N(Q5)&gt;0,M5=""),"Invoice before full delivery. ","")&amp;IF(AND(N(H5)&gt;0,L5&lt;&gt;"Yes"),"Store cost not updated. ","")))</f>
        <v/>
      </c>
    </row>
    <row r="6">
      <c r="A6" s="8" t="n"/>
      <c r="B6" s="8" t="n"/>
      <c r="C6" s="9" t="n"/>
      <c r="D6" s="9" t="n"/>
      <c r="E6" s="9" t="n"/>
      <c r="F6" s="9" t="n"/>
      <c r="G6" s="10" t="n"/>
      <c r="H6" s="10" t="n"/>
      <c r="I6" s="11" t="n"/>
      <c r="J6" s="8" t="n"/>
      <c r="K6" s="11" t="n"/>
      <c r="L6" s="8" t="n"/>
      <c r="M6" s="8" t="n"/>
      <c r="N6" s="9" t="n"/>
      <c r="O6" s="12" t="n"/>
      <c r="P6" s="13">
        <f>IF(A6="","",IF(M6="Cancelled","Cancelled",IF(M6="Closed","Closed",IF(D6="","Draft",IF(AND(N(G6)&gt;0,N(H6)&gt;=N(G6)),"Received",IF(N(H6)&gt;0,"Part-received",IF(E6&lt;&gt;"","Confirmed","Sent")))))))</f>
        <v/>
      </c>
      <c r="Q6" s="13">
        <f>IF(OR(A6="",M6="Cancelled"),"",N(G6)-N(H6))</f>
        <v/>
      </c>
      <c r="R6" s="14">
        <f>IF(OR(A6="",N(G6)=0),"",N(H6)/G6)</f>
        <v/>
      </c>
      <c r="S6" s="13">
        <f>IF(OR(A6="",F6="",D6="",M6&lt;&gt;"",N(G6)-N(H6)&lt;=0),"",MAX(0,$C$2-F6))</f>
        <v/>
      </c>
      <c r="T6" s="15">
        <f>IF(A6="","",TRIM(IF(AND(S6&lt;&gt;"",N(S6)&gt;0),"Late. ","")&amp;IF(AND(P6="Sent",$C$2-D6&gt;3),"Not confirmed. ","")&amp;IF(AND(K6&lt;&gt;"",N(Q6)&gt;0,M6=""),"Invoice before full delivery. ","")&amp;IF(AND(N(H6)&gt;0,L6&lt;&gt;"Yes"),"Store cost not updated. ","")))</f>
        <v/>
      </c>
    </row>
    <row r="7">
      <c r="A7" s="8" t="n"/>
      <c r="B7" s="8" t="n"/>
      <c r="C7" s="9" t="n"/>
      <c r="D7" s="9" t="n"/>
      <c r="E7" s="9" t="n"/>
      <c r="F7" s="9" t="n"/>
      <c r="G7" s="10" t="n"/>
      <c r="H7" s="10" t="n"/>
      <c r="I7" s="11" t="n"/>
      <c r="J7" s="8" t="n"/>
      <c r="K7" s="11" t="n"/>
      <c r="L7" s="8" t="n"/>
      <c r="M7" s="8" t="n"/>
      <c r="N7" s="9" t="n"/>
      <c r="O7" s="12" t="n"/>
      <c r="P7" s="13">
        <f>IF(A7="","",IF(M7="Cancelled","Cancelled",IF(M7="Closed","Closed",IF(D7="","Draft",IF(AND(N(G7)&gt;0,N(H7)&gt;=N(G7)),"Received",IF(N(H7)&gt;0,"Part-received",IF(E7&lt;&gt;"","Confirmed","Sent")))))))</f>
        <v/>
      </c>
      <c r="Q7" s="13">
        <f>IF(OR(A7="",M7="Cancelled"),"",N(G7)-N(H7))</f>
        <v/>
      </c>
      <c r="R7" s="14">
        <f>IF(OR(A7="",N(G7)=0),"",N(H7)/G7)</f>
        <v/>
      </c>
      <c r="S7" s="13">
        <f>IF(OR(A7="",F7="",D7="",M7&lt;&gt;"",N(G7)-N(H7)&lt;=0),"",MAX(0,$C$2-F7))</f>
        <v/>
      </c>
      <c r="T7" s="15">
        <f>IF(A7="","",TRIM(IF(AND(S7&lt;&gt;"",N(S7)&gt;0),"Late. ","")&amp;IF(AND(P7="Sent",$C$2-D7&gt;3),"Not confirmed. ","")&amp;IF(AND(K7&lt;&gt;"",N(Q7)&gt;0,M7=""),"Invoice before full delivery. ","")&amp;IF(AND(N(H7)&gt;0,L7&lt;&gt;"Yes"),"Store cost not updated. ","")))</f>
        <v/>
      </c>
    </row>
    <row r="8">
      <c r="A8" s="8" t="n"/>
      <c r="B8" s="8" t="n"/>
      <c r="C8" s="9" t="n"/>
      <c r="D8" s="9" t="n"/>
      <c r="E8" s="9" t="n"/>
      <c r="F8" s="9" t="n"/>
      <c r="G8" s="10" t="n"/>
      <c r="H8" s="10" t="n"/>
      <c r="I8" s="11" t="n"/>
      <c r="J8" s="8" t="n"/>
      <c r="K8" s="11" t="n"/>
      <c r="L8" s="8" t="n"/>
      <c r="M8" s="8" t="n"/>
      <c r="N8" s="9" t="n"/>
      <c r="O8" s="12" t="n"/>
      <c r="P8" s="13">
        <f>IF(A8="","",IF(M8="Cancelled","Cancelled",IF(M8="Closed","Closed",IF(D8="","Draft",IF(AND(N(G8)&gt;0,N(H8)&gt;=N(G8)),"Received",IF(N(H8)&gt;0,"Part-received",IF(E8&lt;&gt;"","Confirmed","Sent")))))))</f>
        <v/>
      </c>
      <c r="Q8" s="13">
        <f>IF(OR(A8="",M8="Cancelled"),"",N(G8)-N(H8))</f>
        <v/>
      </c>
      <c r="R8" s="14">
        <f>IF(OR(A8="",N(G8)=0),"",N(H8)/G8)</f>
        <v/>
      </c>
      <c r="S8" s="13">
        <f>IF(OR(A8="",F8="",D8="",M8&lt;&gt;"",N(G8)-N(H8)&lt;=0),"",MAX(0,$C$2-F8))</f>
        <v/>
      </c>
      <c r="T8" s="15">
        <f>IF(A8="","",TRIM(IF(AND(S8&lt;&gt;"",N(S8)&gt;0),"Late. ","")&amp;IF(AND(P8="Sent",$C$2-D8&gt;3),"Not confirmed. ","")&amp;IF(AND(K8&lt;&gt;"",N(Q8)&gt;0,M8=""),"Invoice before full delivery. ","")&amp;IF(AND(N(H8)&gt;0,L8&lt;&gt;"Yes"),"Store cost not updated. ","")))</f>
        <v/>
      </c>
    </row>
    <row r="9">
      <c r="A9" s="8" t="n"/>
      <c r="B9" s="8" t="n"/>
      <c r="C9" s="9" t="n"/>
      <c r="D9" s="9" t="n"/>
      <c r="E9" s="9" t="n"/>
      <c r="F9" s="9" t="n"/>
      <c r="G9" s="10" t="n"/>
      <c r="H9" s="10" t="n"/>
      <c r="I9" s="11" t="n"/>
      <c r="J9" s="8" t="n"/>
      <c r="K9" s="11" t="n"/>
      <c r="L9" s="8" t="n"/>
      <c r="M9" s="8" t="n"/>
      <c r="N9" s="9" t="n"/>
      <c r="O9" s="12" t="n"/>
      <c r="P9" s="13">
        <f>IF(A9="","",IF(M9="Cancelled","Cancelled",IF(M9="Closed","Closed",IF(D9="","Draft",IF(AND(N(G9)&gt;0,N(H9)&gt;=N(G9)),"Received",IF(N(H9)&gt;0,"Part-received",IF(E9&lt;&gt;"","Confirmed","Sent")))))))</f>
        <v/>
      </c>
      <c r="Q9" s="13">
        <f>IF(OR(A9="",M9="Cancelled"),"",N(G9)-N(H9))</f>
        <v/>
      </c>
      <c r="R9" s="14">
        <f>IF(OR(A9="",N(G9)=0),"",N(H9)/G9)</f>
        <v/>
      </c>
      <c r="S9" s="13">
        <f>IF(OR(A9="",F9="",D9="",M9&lt;&gt;"",N(G9)-N(H9)&lt;=0),"",MAX(0,$C$2-F9))</f>
        <v/>
      </c>
      <c r="T9" s="15">
        <f>IF(A9="","",TRIM(IF(AND(S9&lt;&gt;"",N(S9)&gt;0),"Late. ","")&amp;IF(AND(P9="Sent",$C$2-D9&gt;3),"Not confirmed. ","")&amp;IF(AND(K9&lt;&gt;"",N(Q9)&gt;0,M9=""),"Invoice before full delivery. ","")&amp;IF(AND(N(H9)&gt;0,L9&lt;&gt;"Yes"),"Store cost not updated. ","")))</f>
        <v/>
      </c>
    </row>
    <row r="10">
      <c r="A10" s="8" t="n"/>
      <c r="B10" s="8" t="n"/>
      <c r="C10" s="9" t="n"/>
      <c r="D10" s="9" t="n"/>
      <c r="E10" s="9" t="n"/>
      <c r="F10" s="9" t="n"/>
      <c r="G10" s="10" t="n"/>
      <c r="H10" s="10" t="n"/>
      <c r="I10" s="11" t="n"/>
      <c r="J10" s="8" t="n"/>
      <c r="K10" s="11" t="n"/>
      <c r="L10" s="8" t="n"/>
      <c r="M10" s="8" t="n"/>
      <c r="N10" s="9" t="n"/>
      <c r="O10" s="12" t="n"/>
      <c r="P10" s="13">
        <f>IF(A10="","",IF(M10="Cancelled","Cancelled",IF(M10="Closed","Closed",IF(D10="","Draft",IF(AND(N(G10)&gt;0,N(H10)&gt;=N(G10)),"Received",IF(N(H10)&gt;0,"Part-received",IF(E10&lt;&gt;"","Confirmed","Sent")))))))</f>
        <v/>
      </c>
      <c r="Q10" s="13">
        <f>IF(OR(A10="",M10="Cancelled"),"",N(G10)-N(H10))</f>
        <v/>
      </c>
      <c r="R10" s="14">
        <f>IF(OR(A10="",N(G10)=0),"",N(H10)/G10)</f>
        <v/>
      </c>
      <c r="S10" s="13">
        <f>IF(OR(A10="",F10="",D10="",M10&lt;&gt;"",N(G10)-N(H10)&lt;=0),"",MAX(0,$C$2-F10))</f>
        <v/>
      </c>
      <c r="T10" s="15">
        <f>IF(A10="","",TRIM(IF(AND(S10&lt;&gt;"",N(S10)&gt;0),"Late. ","")&amp;IF(AND(P10="Sent",$C$2-D10&gt;3),"Not confirmed. ","")&amp;IF(AND(K10&lt;&gt;"",N(Q10)&gt;0,M10=""),"Invoice before full delivery. ","")&amp;IF(AND(N(H10)&gt;0,L10&lt;&gt;"Yes"),"Store cost not updated. ","")))</f>
        <v/>
      </c>
    </row>
    <row r="11">
      <c r="A11" s="8" t="n"/>
      <c r="B11" s="8" t="n"/>
      <c r="C11" s="9" t="n"/>
      <c r="D11" s="9" t="n"/>
      <c r="E11" s="9" t="n"/>
      <c r="F11" s="9" t="n"/>
      <c r="G11" s="10" t="n"/>
      <c r="H11" s="10" t="n"/>
      <c r="I11" s="11" t="n"/>
      <c r="J11" s="8" t="n"/>
      <c r="K11" s="11" t="n"/>
      <c r="L11" s="8" t="n"/>
      <c r="M11" s="8" t="n"/>
      <c r="N11" s="9" t="n"/>
      <c r="O11" s="12" t="n"/>
      <c r="P11" s="13">
        <f>IF(A11="","",IF(M11="Cancelled","Cancelled",IF(M11="Closed","Closed",IF(D11="","Draft",IF(AND(N(G11)&gt;0,N(H11)&gt;=N(G11)),"Received",IF(N(H11)&gt;0,"Part-received",IF(E11&lt;&gt;"","Confirmed","Sent")))))))</f>
        <v/>
      </c>
      <c r="Q11" s="13">
        <f>IF(OR(A11="",M11="Cancelled"),"",N(G11)-N(H11))</f>
        <v/>
      </c>
      <c r="R11" s="14">
        <f>IF(OR(A11="",N(G11)=0),"",N(H11)/G11)</f>
        <v/>
      </c>
      <c r="S11" s="13">
        <f>IF(OR(A11="",F11="",D11="",M11&lt;&gt;"",N(G11)-N(H11)&lt;=0),"",MAX(0,$C$2-F11))</f>
        <v/>
      </c>
      <c r="T11" s="15">
        <f>IF(A11="","",TRIM(IF(AND(S11&lt;&gt;"",N(S11)&gt;0),"Late. ","")&amp;IF(AND(P11="Sent",$C$2-D11&gt;3),"Not confirmed. ","")&amp;IF(AND(K11&lt;&gt;"",N(Q11)&gt;0,M11=""),"Invoice before full delivery. ","")&amp;IF(AND(N(H11)&gt;0,L11&lt;&gt;"Yes"),"Store cost not updated. ","")))</f>
        <v/>
      </c>
    </row>
    <row r="12">
      <c r="A12" s="8" t="n"/>
      <c r="B12" s="8" t="n"/>
      <c r="C12" s="9" t="n"/>
      <c r="D12" s="9" t="n"/>
      <c r="E12" s="9" t="n"/>
      <c r="F12" s="9" t="n"/>
      <c r="G12" s="10" t="n"/>
      <c r="H12" s="10" t="n"/>
      <c r="I12" s="11" t="n"/>
      <c r="J12" s="8" t="n"/>
      <c r="K12" s="11" t="n"/>
      <c r="L12" s="8" t="n"/>
      <c r="M12" s="8" t="n"/>
      <c r="N12" s="9" t="n"/>
      <c r="O12" s="12" t="n"/>
      <c r="P12" s="13">
        <f>IF(A12="","",IF(M12="Cancelled","Cancelled",IF(M12="Closed","Closed",IF(D12="","Draft",IF(AND(N(G12)&gt;0,N(H12)&gt;=N(G12)),"Received",IF(N(H12)&gt;0,"Part-received",IF(E12&lt;&gt;"","Confirmed","Sent")))))))</f>
        <v/>
      </c>
      <c r="Q12" s="13">
        <f>IF(OR(A12="",M12="Cancelled"),"",N(G12)-N(H12))</f>
        <v/>
      </c>
      <c r="R12" s="14">
        <f>IF(OR(A12="",N(G12)=0),"",N(H12)/G12)</f>
        <v/>
      </c>
      <c r="S12" s="13">
        <f>IF(OR(A12="",F12="",D12="",M12&lt;&gt;"",N(G12)-N(H12)&lt;=0),"",MAX(0,$C$2-F12))</f>
        <v/>
      </c>
      <c r="T12" s="15">
        <f>IF(A12="","",TRIM(IF(AND(S12&lt;&gt;"",N(S12)&gt;0),"Late. ","")&amp;IF(AND(P12="Sent",$C$2-D12&gt;3),"Not confirmed. ","")&amp;IF(AND(K12&lt;&gt;"",N(Q12)&gt;0,M12=""),"Invoice before full delivery. ","")&amp;IF(AND(N(H12)&gt;0,L12&lt;&gt;"Yes"),"Store cost not updated. ","")))</f>
        <v/>
      </c>
    </row>
    <row r="13">
      <c r="A13" s="8" t="n"/>
      <c r="B13" s="8" t="n"/>
      <c r="C13" s="9" t="n"/>
      <c r="D13" s="9" t="n"/>
      <c r="E13" s="9" t="n"/>
      <c r="F13" s="9" t="n"/>
      <c r="G13" s="10" t="n"/>
      <c r="H13" s="10" t="n"/>
      <c r="I13" s="11" t="n"/>
      <c r="J13" s="8" t="n"/>
      <c r="K13" s="11" t="n"/>
      <c r="L13" s="8" t="n"/>
      <c r="M13" s="8" t="n"/>
      <c r="N13" s="9" t="n"/>
      <c r="O13" s="12" t="n"/>
      <c r="P13" s="13">
        <f>IF(A13="","",IF(M13="Cancelled","Cancelled",IF(M13="Closed","Closed",IF(D13="","Draft",IF(AND(N(G13)&gt;0,N(H13)&gt;=N(G13)),"Received",IF(N(H13)&gt;0,"Part-received",IF(E13&lt;&gt;"","Confirmed","Sent")))))))</f>
        <v/>
      </c>
      <c r="Q13" s="13">
        <f>IF(OR(A13="",M13="Cancelled"),"",N(G13)-N(H13))</f>
        <v/>
      </c>
      <c r="R13" s="14">
        <f>IF(OR(A13="",N(G13)=0),"",N(H13)/G13)</f>
        <v/>
      </c>
      <c r="S13" s="13">
        <f>IF(OR(A13="",F13="",D13="",M13&lt;&gt;"",N(G13)-N(H13)&lt;=0),"",MAX(0,$C$2-F13))</f>
        <v/>
      </c>
      <c r="T13" s="15">
        <f>IF(A13="","",TRIM(IF(AND(S13&lt;&gt;"",N(S13)&gt;0),"Late. ","")&amp;IF(AND(P13="Sent",$C$2-D13&gt;3),"Not confirmed. ","")&amp;IF(AND(K13&lt;&gt;"",N(Q13)&gt;0,M13=""),"Invoice before full delivery. ","")&amp;IF(AND(N(H13)&gt;0,L13&lt;&gt;"Yes"),"Store cost not updated. ","")))</f>
        <v/>
      </c>
    </row>
    <row r="14">
      <c r="A14" s="8" t="n"/>
      <c r="B14" s="8" t="n"/>
      <c r="C14" s="9" t="n"/>
      <c r="D14" s="9" t="n"/>
      <c r="E14" s="9" t="n"/>
      <c r="F14" s="9" t="n"/>
      <c r="G14" s="10" t="n"/>
      <c r="H14" s="10" t="n"/>
      <c r="I14" s="11" t="n"/>
      <c r="J14" s="8" t="n"/>
      <c r="K14" s="11" t="n"/>
      <c r="L14" s="8" t="n"/>
      <c r="M14" s="8" t="n"/>
      <c r="N14" s="9" t="n"/>
      <c r="O14" s="12" t="n"/>
      <c r="P14" s="13">
        <f>IF(A14="","",IF(M14="Cancelled","Cancelled",IF(M14="Closed","Closed",IF(D14="","Draft",IF(AND(N(G14)&gt;0,N(H14)&gt;=N(G14)),"Received",IF(N(H14)&gt;0,"Part-received",IF(E14&lt;&gt;"","Confirmed","Sent")))))))</f>
        <v/>
      </c>
      <c r="Q14" s="13">
        <f>IF(OR(A14="",M14="Cancelled"),"",N(G14)-N(H14))</f>
        <v/>
      </c>
      <c r="R14" s="14">
        <f>IF(OR(A14="",N(G14)=0),"",N(H14)/G14)</f>
        <v/>
      </c>
      <c r="S14" s="13">
        <f>IF(OR(A14="",F14="",D14="",M14&lt;&gt;"",N(G14)-N(H14)&lt;=0),"",MAX(0,$C$2-F14))</f>
        <v/>
      </c>
      <c r="T14" s="15">
        <f>IF(A14="","",TRIM(IF(AND(S14&lt;&gt;"",N(S14)&gt;0),"Late. ","")&amp;IF(AND(P14="Sent",$C$2-D14&gt;3),"Not confirmed. ","")&amp;IF(AND(K14&lt;&gt;"",N(Q14)&gt;0,M14=""),"Invoice before full delivery. ","")&amp;IF(AND(N(H14)&gt;0,L14&lt;&gt;"Yes"),"Store cost not updated. ","")))</f>
        <v/>
      </c>
    </row>
    <row r="15">
      <c r="A15" s="8" t="n"/>
      <c r="B15" s="8" t="n"/>
      <c r="C15" s="9" t="n"/>
      <c r="D15" s="9" t="n"/>
      <c r="E15" s="9" t="n"/>
      <c r="F15" s="9" t="n"/>
      <c r="G15" s="10" t="n"/>
      <c r="H15" s="10" t="n"/>
      <c r="I15" s="11" t="n"/>
      <c r="J15" s="8" t="n"/>
      <c r="K15" s="11" t="n"/>
      <c r="L15" s="8" t="n"/>
      <c r="M15" s="8" t="n"/>
      <c r="N15" s="9" t="n"/>
      <c r="O15" s="12" t="n"/>
      <c r="P15" s="13">
        <f>IF(A15="","",IF(M15="Cancelled","Cancelled",IF(M15="Closed","Closed",IF(D15="","Draft",IF(AND(N(G15)&gt;0,N(H15)&gt;=N(G15)),"Received",IF(N(H15)&gt;0,"Part-received",IF(E15&lt;&gt;"","Confirmed","Sent")))))))</f>
        <v/>
      </c>
      <c r="Q15" s="13">
        <f>IF(OR(A15="",M15="Cancelled"),"",N(G15)-N(H15))</f>
        <v/>
      </c>
      <c r="R15" s="14">
        <f>IF(OR(A15="",N(G15)=0),"",N(H15)/G15)</f>
        <v/>
      </c>
      <c r="S15" s="13">
        <f>IF(OR(A15="",F15="",D15="",M15&lt;&gt;"",N(G15)-N(H15)&lt;=0),"",MAX(0,$C$2-F15))</f>
        <v/>
      </c>
      <c r="T15" s="15">
        <f>IF(A15="","",TRIM(IF(AND(S15&lt;&gt;"",N(S15)&gt;0),"Late. ","")&amp;IF(AND(P15="Sent",$C$2-D15&gt;3),"Not confirmed. ","")&amp;IF(AND(K15&lt;&gt;"",N(Q15)&gt;0,M15=""),"Invoice before full delivery. ","")&amp;IF(AND(N(H15)&gt;0,L15&lt;&gt;"Yes"),"Store cost not updated. ","")))</f>
        <v/>
      </c>
    </row>
    <row r="16">
      <c r="A16" s="8" t="n"/>
      <c r="B16" s="8" t="n"/>
      <c r="C16" s="9" t="n"/>
      <c r="D16" s="9" t="n"/>
      <c r="E16" s="9" t="n"/>
      <c r="F16" s="9" t="n"/>
      <c r="G16" s="10" t="n"/>
      <c r="H16" s="10" t="n"/>
      <c r="I16" s="11" t="n"/>
      <c r="J16" s="8" t="n"/>
      <c r="K16" s="11" t="n"/>
      <c r="L16" s="8" t="n"/>
      <c r="M16" s="8" t="n"/>
      <c r="N16" s="9" t="n"/>
      <c r="O16" s="12" t="n"/>
      <c r="P16" s="13">
        <f>IF(A16="","",IF(M16="Cancelled","Cancelled",IF(M16="Closed","Closed",IF(D16="","Draft",IF(AND(N(G16)&gt;0,N(H16)&gt;=N(G16)),"Received",IF(N(H16)&gt;0,"Part-received",IF(E16&lt;&gt;"","Confirmed","Sent")))))))</f>
        <v/>
      </c>
      <c r="Q16" s="13">
        <f>IF(OR(A16="",M16="Cancelled"),"",N(G16)-N(H16))</f>
        <v/>
      </c>
      <c r="R16" s="14">
        <f>IF(OR(A16="",N(G16)=0),"",N(H16)/G16)</f>
        <v/>
      </c>
      <c r="S16" s="13">
        <f>IF(OR(A16="",F16="",D16="",M16&lt;&gt;"",N(G16)-N(H16)&lt;=0),"",MAX(0,$C$2-F16))</f>
        <v/>
      </c>
      <c r="T16" s="15">
        <f>IF(A16="","",TRIM(IF(AND(S16&lt;&gt;"",N(S16)&gt;0),"Late. ","")&amp;IF(AND(P16="Sent",$C$2-D16&gt;3),"Not confirmed. ","")&amp;IF(AND(K16&lt;&gt;"",N(Q16)&gt;0,M16=""),"Invoice before full delivery. ","")&amp;IF(AND(N(H16)&gt;0,L16&lt;&gt;"Yes"),"Store cost not updated. ","")))</f>
        <v/>
      </c>
    </row>
    <row r="17">
      <c r="A17" s="8" t="n"/>
      <c r="B17" s="8" t="n"/>
      <c r="C17" s="9" t="n"/>
      <c r="D17" s="9" t="n"/>
      <c r="E17" s="9" t="n"/>
      <c r="F17" s="9" t="n"/>
      <c r="G17" s="10" t="n"/>
      <c r="H17" s="10" t="n"/>
      <c r="I17" s="11" t="n"/>
      <c r="J17" s="8" t="n"/>
      <c r="K17" s="11" t="n"/>
      <c r="L17" s="8" t="n"/>
      <c r="M17" s="8" t="n"/>
      <c r="N17" s="9" t="n"/>
      <c r="O17" s="12" t="n"/>
      <c r="P17" s="13">
        <f>IF(A17="","",IF(M17="Cancelled","Cancelled",IF(M17="Closed","Closed",IF(D17="","Draft",IF(AND(N(G17)&gt;0,N(H17)&gt;=N(G17)),"Received",IF(N(H17)&gt;0,"Part-received",IF(E17&lt;&gt;"","Confirmed","Sent")))))))</f>
        <v/>
      </c>
      <c r="Q17" s="13">
        <f>IF(OR(A17="",M17="Cancelled"),"",N(G17)-N(H17))</f>
        <v/>
      </c>
      <c r="R17" s="14">
        <f>IF(OR(A17="",N(G17)=0),"",N(H17)/G17)</f>
        <v/>
      </c>
      <c r="S17" s="13">
        <f>IF(OR(A17="",F17="",D17="",M17&lt;&gt;"",N(G17)-N(H17)&lt;=0),"",MAX(0,$C$2-F17))</f>
        <v/>
      </c>
      <c r="T17" s="15">
        <f>IF(A17="","",TRIM(IF(AND(S17&lt;&gt;"",N(S17)&gt;0),"Late. ","")&amp;IF(AND(P17="Sent",$C$2-D17&gt;3),"Not confirmed. ","")&amp;IF(AND(K17&lt;&gt;"",N(Q17)&gt;0,M17=""),"Invoice before full delivery. ","")&amp;IF(AND(N(H17)&gt;0,L17&lt;&gt;"Yes"),"Store cost not updated. ","")))</f>
        <v/>
      </c>
    </row>
    <row r="18">
      <c r="A18" s="8" t="n"/>
      <c r="B18" s="8" t="n"/>
      <c r="C18" s="9" t="n"/>
      <c r="D18" s="9" t="n"/>
      <c r="E18" s="9" t="n"/>
      <c r="F18" s="9" t="n"/>
      <c r="G18" s="10" t="n"/>
      <c r="H18" s="10" t="n"/>
      <c r="I18" s="11" t="n"/>
      <c r="J18" s="8" t="n"/>
      <c r="K18" s="11" t="n"/>
      <c r="L18" s="8" t="n"/>
      <c r="M18" s="8" t="n"/>
      <c r="N18" s="9" t="n"/>
      <c r="O18" s="12" t="n"/>
      <c r="P18" s="13">
        <f>IF(A18="","",IF(M18="Cancelled","Cancelled",IF(M18="Closed","Closed",IF(D18="","Draft",IF(AND(N(G18)&gt;0,N(H18)&gt;=N(G18)),"Received",IF(N(H18)&gt;0,"Part-received",IF(E18&lt;&gt;"","Confirmed","Sent")))))))</f>
        <v/>
      </c>
      <c r="Q18" s="13">
        <f>IF(OR(A18="",M18="Cancelled"),"",N(G18)-N(H18))</f>
        <v/>
      </c>
      <c r="R18" s="14">
        <f>IF(OR(A18="",N(G18)=0),"",N(H18)/G18)</f>
        <v/>
      </c>
      <c r="S18" s="13">
        <f>IF(OR(A18="",F18="",D18="",M18&lt;&gt;"",N(G18)-N(H18)&lt;=0),"",MAX(0,$C$2-F18))</f>
        <v/>
      </c>
      <c r="T18" s="15">
        <f>IF(A18="","",TRIM(IF(AND(S18&lt;&gt;"",N(S18)&gt;0),"Late. ","")&amp;IF(AND(P18="Sent",$C$2-D18&gt;3),"Not confirmed. ","")&amp;IF(AND(K18&lt;&gt;"",N(Q18)&gt;0,M18=""),"Invoice before full delivery. ","")&amp;IF(AND(N(H18)&gt;0,L18&lt;&gt;"Yes"),"Store cost not updated. ","")))</f>
        <v/>
      </c>
    </row>
    <row r="19">
      <c r="A19" s="8" t="n"/>
      <c r="B19" s="8" t="n"/>
      <c r="C19" s="9" t="n"/>
      <c r="D19" s="9" t="n"/>
      <c r="E19" s="9" t="n"/>
      <c r="F19" s="9" t="n"/>
      <c r="G19" s="10" t="n"/>
      <c r="H19" s="10" t="n"/>
      <c r="I19" s="11" t="n"/>
      <c r="J19" s="8" t="n"/>
      <c r="K19" s="11" t="n"/>
      <c r="L19" s="8" t="n"/>
      <c r="M19" s="8" t="n"/>
      <c r="N19" s="9" t="n"/>
      <c r="O19" s="12" t="n"/>
      <c r="P19" s="13">
        <f>IF(A19="","",IF(M19="Cancelled","Cancelled",IF(M19="Closed","Closed",IF(D19="","Draft",IF(AND(N(G19)&gt;0,N(H19)&gt;=N(G19)),"Received",IF(N(H19)&gt;0,"Part-received",IF(E19&lt;&gt;"","Confirmed","Sent")))))))</f>
        <v/>
      </c>
      <c r="Q19" s="13">
        <f>IF(OR(A19="",M19="Cancelled"),"",N(G19)-N(H19))</f>
        <v/>
      </c>
      <c r="R19" s="14">
        <f>IF(OR(A19="",N(G19)=0),"",N(H19)/G19)</f>
        <v/>
      </c>
      <c r="S19" s="13">
        <f>IF(OR(A19="",F19="",D19="",M19&lt;&gt;"",N(G19)-N(H19)&lt;=0),"",MAX(0,$C$2-F19))</f>
        <v/>
      </c>
      <c r="T19" s="15">
        <f>IF(A19="","",TRIM(IF(AND(S19&lt;&gt;"",N(S19)&gt;0),"Late. ","")&amp;IF(AND(P19="Sent",$C$2-D19&gt;3),"Not confirmed. ","")&amp;IF(AND(K19&lt;&gt;"",N(Q19)&gt;0,M19=""),"Invoice before full delivery. ","")&amp;IF(AND(N(H19)&gt;0,L19&lt;&gt;"Yes"),"Store cost not updated. ","")))</f>
        <v/>
      </c>
    </row>
    <row r="20">
      <c r="A20" s="8" t="n"/>
      <c r="B20" s="8" t="n"/>
      <c r="C20" s="9" t="n"/>
      <c r="D20" s="9" t="n"/>
      <c r="E20" s="9" t="n"/>
      <c r="F20" s="9" t="n"/>
      <c r="G20" s="10" t="n"/>
      <c r="H20" s="10" t="n"/>
      <c r="I20" s="11" t="n"/>
      <c r="J20" s="8" t="n"/>
      <c r="K20" s="11" t="n"/>
      <c r="L20" s="8" t="n"/>
      <c r="M20" s="8" t="n"/>
      <c r="N20" s="9" t="n"/>
      <c r="O20" s="12" t="n"/>
      <c r="P20" s="13">
        <f>IF(A20="","",IF(M20="Cancelled","Cancelled",IF(M20="Closed","Closed",IF(D20="","Draft",IF(AND(N(G20)&gt;0,N(H20)&gt;=N(G20)),"Received",IF(N(H20)&gt;0,"Part-received",IF(E20&lt;&gt;"","Confirmed","Sent")))))))</f>
        <v/>
      </c>
      <c r="Q20" s="13">
        <f>IF(OR(A20="",M20="Cancelled"),"",N(G20)-N(H20))</f>
        <v/>
      </c>
      <c r="R20" s="14">
        <f>IF(OR(A20="",N(G20)=0),"",N(H20)/G20)</f>
        <v/>
      </c>
      <c r="S20" s="13">
        <f>IF(OR(A20="",F20="",D20="",M20&lt;&gt;"",N(G20)-N(H20)&lt;=0),"",MAX(0,$C$2-F20))</f>
        <v/>
      </c>
      <c r="T20" s="15">
        <f>IF(A20="","",TRIM(IF(AND(S20&lt;&gt;"",N(S20)&gt;0),"Late. ","")&amp;IF(AND(P20="Sent",$C$2-D20&gt;3),"Not confirmed. ","")&amp;IF(AND(K20&lt;&gt;"",N(Q20)&gt;0,M20=""),"Invoice before full delivery. ","")&amp;IF(AND(N(H20)&gt;0,L20&lt;&gt;"Yes"),"Store cost not updated. ","")))</f>
        <v/>
      </c>
    </row>
    <row r="21">
      <c r="A21" s="8" t="n"/>
      <c r="B21" s="8" t="n"/>
      <c r="C21" s="9" t="n"/>
      <c r="D21" s="9" t="n"/>
      <c r="E21" s="9" t="n"/>
      <c r="F21" s="9" t="n"/>
      <c r="G21" s="10" t="n"/>
      <c r="H21" s="10" t="n"/>
      <c r="I21" s="11" t="n"/>
      <c r="J21" s="8" t="n"/>
      <c r="K21" s="11" t="n"/>
      <c r="L21" s="8" t="n"/>
      <c r="M21" s="8" t="n"/>
      <c r="N21" s="9" t="n"/>
      <c r="O21" s="12" t="n"/>
      <c r="P21" s="13">
        <f>IF(A21="","",IF(M21="Cancelled","Cancelled",IF(M21="Closed","Closed",IF(D21="","Draft",IF(AND(N(G21)&gt;0,N(H21)&gt;=N(G21)),"Received",IF(N(H21)&gt;0,"Part-received",IF(E21&lt;&gt;"","Confirmed","Sent")))))))</f>
        <v/>
      </c>
      <c r="Q21" s="13">
        <f>IF(OR(A21="",M21="Cancelled"),"",N(G21)-N(H21))</f>
        <v/>
      </c>
      <c r="R21" s="14">
        <f>IF(OR(A21="",N(G21)=0),"",N(H21)/G21)</f>
        <v/>
      </c>
      <c r="S21" s="13">
        <f>IF(OR(A21="",F21="",D21="",M21&lt;&gt;"",N(G21)-N(H21)&lt;=0),"",MAX(0,$C$2-F21))</f>
        <v/>
      </c>
      <c r="T21" s="15">
        <f>IF(A21="","",TRIM(IF(AND(S21&lt;&gt;"",N(S21)&gt;0),"Late. ","")&amp;IF(AND(P21="Sent",$C$2-D21&gt;3),"Not confirmed. ","")&amp;IF(AND(K21&lt;&gt;"",N(Q21)&gt;0,M21=""),"Invoice before full delivery. ","")&amp;IF(AND(N(H21)&gt;0,L21&lt;&gt;"Yes"),"Store cost not updated. ","")))</f>
        <v/>
      </c>
    </row>
    <row r="22">
      <c r="A22" s="8" t="n"/>
      <c r="B22" s="8" t="n"/>
      <c r="C22" s="9" t="n"/>
      <c r="D22" s="9" t="n"/>
      <c r="E22" s="9" t="n"/>
      <c r="F22" s="9" t="n"/>
      <c r="G22" s="10" t="n"/>
      <c r="H22" s="10" t="n"/>
      <c r="I22" s="11" t="n"/>
      <c r="J22" s="8" t="n"/>
      <c r="K22" s="11" t="n"/>
      <c r="L22" s="8" t="n"/>
      <c r="M22" s="8" t="n"/>
      <c r="N22" s="9" t="n"/>
      <c r="O22" s="12" t="n"/>
      <c r="P22" s="13">
        <f>IF(A22="","",IF(M22="Cancelled","Cancelled",IF(M22="Closed","Closed",IF(D22="","Draft",IF(AND(N(G22)&gt;0,N(H22)&gt;=N(G22)),"Received",IF(N(H22)&gt;0,"Part-received",IF(E22&lt;&gt;"","Confirmed","Sent")))))))</f>
        <v/>
      </c>
      <c r="Q22" s="13">
        <f>IF(OR(A22="",M22="Cancelled"),"",N(G22)-N(H22))</f>
        <v/>
      </c>
      <c r="R22" s="14">
        <f>IF(OR(A22="",N(G22)=0),"",N(H22)/G22)</f>
        <v/>
      </c>
      <c r="S22" s="13">
        <f>IF(OR(A22="",F22="",D22="",M22&lt;&gt;"",N(G22)-N(H22)&lt;=0),"",MAX(0,$C$2-F22))</f>
        <v/>
      </c>
      <c r="T22" s="15">
        <f>IF(A22="","",TRIM(IF(AND(S22&lt;&gt;"",N(S22)&gt;0),"Late. ","")&amp;IF(AND(P22="Sent",$C$2-D22&gt;3),"Not confirmed. ","")&amp;IF(AND(K22&lt;&gt;"",N(Q22)&gt;0,M22=""),"Invoice before full delivery. ","")&amp;IF(AND(N(H22)&gt;0,L22&lt;&gt;"Yes"),"Store cost not updated. ","")))</f>
        <v/>
      </c>
    </row>
    <row r="23">
      <c r="A23" s="8" t="n"/>
      <c r="B23" s="8" t="n"/>
      <c r="C23" s="9" t="n"/>
      <c r="D23" s="9" t="n"/>
      <c r="E23" s="9" t="n"/>
      <c r="F23" s="9" t="n"/>
      <c r="G23" s="10" t="n"/>
      <c r="H23" s="10" t="n"/>
      <c r="I23" s="11" t="n"/>
      <c r="J23" s="8" t="n"/>
      <c r="K23" s="11" t="n"/>
      <c r="L23" s="8" t="n"/>
      <c r="M23" s="8" t="n"/>
      <c r="N23" s="9" t="n"/>
      <c r="O23" s="12" t="n"/>
      <c r="P23" s="13">
        <f>IF(A23="","",IF(M23="Cancelled","Cancelled",IF(M23="Closed","Closed",IF(D23="","Draft",IF(AND(N(G23)&gt;0,N(H23)&gt;=N(G23)),"Received",IF(N(H23)&gt;0,"Part-received",IF(E23&lt;&gt;"","Confirmed","Sent")))))))</f>
        <v/>
      </c>
      <c r="Q23" s="13">
        <f>IF(OR(A23="",M23="Cancelled"),"",N(G23)-N(H23))</f>
        <v/>
      </c>
      <c r="R23" s="14">
        <f>IF(OR(A23="",N(G23)=0),"",N(H23)/G23)</f>
        <v/>
      </c>
      <c r="S23" s="13">
        <f>IF(OR(A23="",F23="",D23="",M23&lt;&gt;"",N(G23)-N(H23)&lt;=0),"",MAX(0,$C$2-F23))</f>
        <v/>
      </c>
      <c r="T23" s="15">
        <f>IF(A23="","",TRIM(IF(AND(S23&lt;&gt;"",N(S23)&gt;0),"Late. ","")&amp;IF(AND(P23="Sent",$C$2-D23&gt;3),"Not confirmed. ","")&amp;IF(AND(K23&lt;&gt;"",N(Q23)&gt;0,M23=""),"Invoice before full delivery. ","")&amp;IF(AND(N(H23)&gt;0,L23&lt;&gt;"Yes"),"Store cost not updated. ","")))</f>
        <v/>
      </c>
    </row>
    <row r="24">
      <c r="A24" s="8" t="n"/>
      <c r="B24" s="8" t="n"/>
      <c r="C24" s="9" t="n"/>
      <c r="D24" s="9" t="n"/>
      <c r="E24" s="9" t="n"/>
      <c r="F24" s="9" t="n"/>
      <c r="G24" s="10" t="n"/>
      <c r="H24" s="10" t="n"/>
      <c r="I24" s="11" t="n"/>
      <c r="J24" s="8" t="n"/>
      <c r="K24" s="11" t="n"/>
      <c r="L24" s="8" t="n"/>
      <c r="M24" s="8" t="n"/>
      <c r="N24" s="9" t="n"/>
      <c r="O24" s="12" t="n"/>
      <c r="P24" s="13">
        <f>IF(A24="","",IF(M24="Cancelled","Cancelled",IF(M24="Closed","Closed",IF(D24="","Draft",IF(AND(N(G24)&gt;0,N(H24)&gt;=N(G24)),"Received",IF(N(H24)&gt;0,"Part-received",IF(E24&lt;&gt;"","Confirmed","Sent")))))))</f>
        <v/>
      </c>
      <c r="Q24" s="13">
        <f>IF(OR(A24="",M24="Cancelled"),"",N(G24)-N(H24))</f>
        <v/>
      </c>
      <c r="R24" s="14">
        <f>IF(OR(A24="",N(G24)=0),"",N(H24)/G24)</f>
        <v/>
      </c>
      <c r="S24" s="13">
        <f>IF(OR(A24="",F24="",D24="",M24&lt;&gt;"",N(G24)-N(H24)&lt;=0),"",MAX(0,$C$2-F24))</f>
        <v/>
      </c>
      <c r="T24" s="15">
        <f>IF(A24="","",TRIM(IF(AND(S24&lt;&gt;"",N(S24)&gt;0),"Late. ","")&amp;IF(AND(P24="Sent",$C$2-D24&gt;3),"Not confirmed. ","")&amp;IF(AND(K24&lt;&gt;"",N(Q24)&gt;0,M24=""),"Invoice before full delivery. ","")&amp;IF(AND(N(H24)&gt;0,L24&lt;&gt;"Yes"),"Store cost not updated. ","")))</f>
        <v/>
      </c>
    </row>
    <row r="25">
      <c r="A25" s="8" t="n"/>
      <c r="B25" s="8" t="n"/>
      <c r="C25" s="9" t="n"/>
      <c r="D25" s="9" t="n"/>
      <c r="E25" s="9" t="n"/>
      <c r="F25" s="9" t="n"/>
      <c r="G25" s="10" t="n"/>
      <c r="H25" s="10" t="n"/>
      <c r="I25" s="11" t="n"/>
      <c r="J25" s="8" t="n"/>
      <c r="K25" s="11" t="n"/>
      <c r="L25" s="8" t="n"/>
      <c r="M25" s="8" t="n"/>
      <c r="N25" s="9" t="n"/>
      <c r="O25" s="12" t="n"/>
      <c r="P25" s="13">
        <f>IF(A25="","",IF(M25="Cancelled","Cancelled",IF(M25="Closed","Closed",IF(D25="","Draft",IF(AND(N(G25)&gt;0,N(H25)&gt;=N(G25)),"Received",IF(N(H25)&gt;0,"Part-received",IF(E25&lt;&gt;"","Confirmed","Sent")))))))</f>
        <v/>
      </c>
      <c r="Q25" s="13">
        <f>IF(OR(A25="",M25="Cancelled"),"",N(G25)-N(H25))</f>
        <v/>
      </c>
      <c r="R25" s="14">
        <f>IF(OR(A25="",N(G25)=0),"",N(H25)/G25)</f>
        <v/>
      </c>
      <c r="S25" s="13">
        <f>IF(OR(A25="",F25="",D25="",M25&lt;&gt;"",N(G25)-N(H25)&lt;=0),"",MAX(0,$C$2-F25))</f>
        <v/>
      </c>
      <c r="T25" s="15">
        <f>IF(A25="","",TRIM(IF(AND(S25&lt;&gt;"",N(S25)&gt;0),"Late. ","")&amp;IF(AND(P25="Sent",$C$2-D25&gt;3),"Not confirmed. ","")&amp;IF(AND(K25&lt;&gt;"",N(Q25)&gt;0,M25=""),"Invoice before full delivery. ","")&amp;IF(AND(N(H25)&gt;0,L25&lt;&gt;"Yes"),"Store cost not updated. ","")))</f>
        <v/>
      </c>
    </row>
    <row r="26">
      <c r="A26" s="8" t="n"/>
      <c r="B26" s="8" t="n"/>
      <c r="C26" s="9" t="n"/>
      <c r="D26" s="9" t="n"/>
      <c r="E26" s="9" t="n"/>
      <c r="F26" s="9" t="n"/>
      <c r="G26" s="10" t="n"/>
      <c r="H26" s="10" t="n"/>
      <c r="I26" s="11" t="n"/>
      <c r="J26" s="8" t="n"/>
      <c r="K26" s="11" t="n"/>
      <c r="L26" s="8" t="n"/>
      <c r="M26" s="8" t="n"/>
      <c r="N26" s="9" t="n"/>
      <c r="O26" s="12" t="n"/>
      <c r="P26" s="13">
        <f>IF(A26="","",IF(M26="Cancelled","Cancelled",IF(M26="Closed","Closed",IF(D26="","Draft",IF(AND(N(G26)&gt;0,N(H26)&gt;=N(G26)),"Received",IF(N(H26)&gt;0,"Part-received",IF(E26&lt;&gt;"","Confirmed","Sent")))))))</f>
        <v/>
      </c>
      <c r="Q26" s="13">
        <f>IF(OR(A26="",M26="Cancelled"),"",N(G26)-N(H26))</f>
        <v/>
      </c>
      <c r="R26" s="14">
        <f>IF(OR(A26="",N(G26)=0),"",N(H26)/G26)</f>
        <v/>
      </c>
      <c r="S26" s="13">
        <f>IF(OR(A26="",F26="",D26="",M26&lt;&gt;"",N(G26)-N(H26)&lt;=0),"",MAX(0,$C$2-F26))</f>
        <v/>
      </c>
      <c r="T26" s="15">
        <f>IF(A26="","",TRIM(IF(AND(S26&lt;&gt;"",N(S26)&gt;0),"Late. ","")&amp;IF(AND(P26="Sent",$C$2-D26&gt;3),"Not confirmed. ","")&amp;IF(AND(K26&lt;&gt;"",N(Q26)&gt;0,M26=""),"Invoice before full delivery. ","")&amp;IF(AND(N(H26)&gt;0,L26&lt;&gt;"Yes"),"Store cost not updated. ","")))</f>
        <v/>
      </c>
    </row>
    <row r="27">
      <c r="A27" s="8" t="n"/>
      <c r="B27" s="8" t="n"/>
      <c r="C27" s="9" t="n"/>
      <c r="D27" s="9" t="n"/>
      <c r="E27" s="9" t="n"/>
      <c r="F27" s="9" t="n"/>
      <c r="G27" s="10" t="n"/>
      <c r="H27" s="10" t="n"/>
      <c r="I27" s="11" t="n"/>
      <c r="J27" s="8" t="n"/>
      <c r="K27" s="11" t="n"/>
      <c r="L27" s="8" t="n"/>
      <c r="M27" s="8" t="n"/>
      <c r="N27" s="9" t="n"/>
      <c r="O27" s="12" t="n"/>
      <c r="P27" s="13">
        <f>IF(A27="","",IF(M27="Cancelled","Cancelled",IF(M27="Closed","Closed",IF(D27="","Draft",IF(AND(N(G27)&gt;0,N(H27)&gt;=N(G27)),"Received",IF(N(H27)&gt;0,"Part-received",IF(E27&lt;&gt;"","Confirmed","Sent")))))))</f>
        <v/>
      </c>
      <c r="Q27" s="13">
        <f>IF(OR(A27="",M27="Cancelled"),"",N(G27)-N(H27))</f>
        <v/>
      </c>
      <c r="R27" s="14">
        <f>IF(OR(A27="",N(G27)=0),"",N(H27)/G27)</f>
        <v/>
      </c>
      <c r="S27" s="13">
        <f>IF(OR(A27="",F27="",D27="",M27&lt;&gt;"",N(G27)-N(H27)&lt;=0),"",MAX(0,$C$2-F27))</f>
        <v/>
      </c>
      <c r="T27" s="15">
        <f>IF(A27="","",TRIM(IF(AND(S27&lt;&gt;"",N(S27)&gt;0),"Late. ","")&amp;IF(AND(P27="Sent",$C$2-D27&gt;3),"Not confirmed. ","")&amp;IF(AND(K27&lt;&gt;"",N(Q27)&gt;0,M27=""),"Invoice before full delivery. ","")&amp;IF(AND(N(H27)&gt;0,L27&lt;&gt;"Yes"),"Store cost not updated. ","")))</f>
        <v/>
      </c>
    </row>
    <row r="28">
      <c r="A28" s="8" t="n"/>
      <c r="B28" s="8" t="n"/>
      <c r="C28" s="9" t="n"/>
      <c r="D28" s="9" t="n"/>
      <c r="E28" s="9" t="n"/>
      <c r="F28" s="9" t="n"/>
      <c r="G28" s="10" t="n"/>
      <c r="H28" s="10" t="n"/>
      <c r="I28" s="11" t="n"/>
      <c r="J28" s="8" t="n"/>
      <c r="K28" s="11" t="n"/>
      <c r="L28" s="8" t="n"/>
      <c r="M28" s="8" t="n"/>
      <c r="N28" s="9" t="n"/>
      <c r="O28" s="12" t="n"/>
      <c r="P28" s="13">
        <f>IF(A28="","",IF(M28="Cancelled","Cancelled",IF(M28="Closed","Closed",IF(D28="","Draft",IF(AND(N(G28)&gt;0,N(H28)&gt;=N(G28)),"Received",IF(N(H28)&gt;0,"Part-received",IF(E28&lt;&gt;"","Confirmed","Sent")))))))</f>
        <v/>
      </c>
      <c r="Q28" s="13">
        <f>IF(OR(A28="",M28="Cancelled"),"",N(G28)-N(H28))</f>
        <v/>
      </c>
      <c r="R28" s="14">
        <f>IF(OR(A28="",N(G28)=0),"",N(H28)/G28)</f>
        <v/>
      </c>
      <c r="S28" s="13">
        <f>IF(OR(A28="",F28="",D28="",M28&lt;&gt;"",N(G28)-N(H28)&lt;=0),"",MAX(0,$C$2-F28))</f>
        <v/>
      </c>
      <c r="T28" s="15">
        <f>IF(A28="","",TRIM(IF(AND(S28&lt;&gt;"",N(S28)&gt;0),"Late. ","")&amp;IF(AND(P28="Sent",$C$2-D28&gt;3),"Not confirmed. ","")&amp;IF(AND(K28&lt;&gt;"",N(Q28)&gt;0,M28=""),"Invoice before full delivery. ","")&amp;IF(AND(N(H28)&gt;0,L28&lt;&gt;"Yes"),"Store cost not updated. ","")))</f>
        <v/>
      </c>
    </row>
    <row r="29">
      <c r="A29" s="8" t="n"/>
      <c r="B29" s="8" t="n"/>
      <c r="C29" s="9" t="n"/>
      <c r="D29" s="9" t="n"/>
      <c r="E29" s="9" t="n"/>
      <c r="F29" s="9" t="n"/>
      <c r="G29" s="10" t="n"/>
      <c r="H29" s="10" t="n"/>
      <c r="I29" s="11" t="n"/>
      <c r="J29" s="8" t="n"/>
      <c r="K29" s="11" t="n"/>
      <c r="L29" s="8" t="n"/>
      <c r="M29" s="8" t="n"/>
      <c r="N29" s="9" t="n"/>
      <c r="O29" s="12" t="n"/>
      <c r="P29" s="13">
        <f>IF(A29="","",IF(M29="Cancelled","Cancelled",IF(M29="Closed","Closed",IF(D29="","Draft",IF(AND(N(G29)&gt;0,N(H29)&gt;=N(G29)),"Received",IF(N(H29)&gt;0,"Part-received",IF(E29&lt;&gt;"","Confirmed","Sent")))))))</f>
        <v/>
      </c>
      <c r="Q29" s="13">
        <f>IF(OR(A29="",M29="Cancelled"),"",N(G29)-N(H29))</f>
        <v/>
      </c>
      <c r="R29" s="14">
        <f>IF(OR(A29="",N(G29)=0),"",N(H29)/G29)</f>
        <v/>
      </c>
      <c r="S29" s="13">
        <f>IF(OR(A29="",F29="",D29="",M29&lt;&gt;"",N(G29)-N(H29)&lt;=0),"",MAX(0,$C$2-F29))</f>
        <v/>
      </c>
      <c r="T29" s="15">
        <f>IF(A29="","",TRIM(IF(AND(S29&lt;&gt;"",N(S29)&gt;0),"Late. ","")&amp;IF(AND(P29="Sent",$C$2-D29&gt;3),"Not confirmed. ","")&amp;IF(AND(K29&lt;&gt;"",N(Q29)&gt;0,M29=""),"Invoice before full delivery. ","")&amp;IF(AND(N(H29)&gt;0,L29&lt;&gt;"Yes"),"Store cost not updated. ","")))</f>
        <v/>
      </c>
    </row>
    <row r="30">
      <c r="A30" s="8" t="n"/>
      <c r="B30" s="8" t="n"/>
      <c r="C30" s="9" t="n"/>
      <c r="D30" s="9" t="n"/>
      <c r="E30" s="9" t="n"/>
      <c r="F30" s="9" t="n"/>
      <c r="G30" s="10" t="n"/>
      <c r="H30" s="10" t="n"/>
      <c r="I30" s="11" t="n"/>
      <c r="J30" s="8" t="n"/>
      <c r="K30" s="11" t="n"/>
      <c r="L30" s="8" t="n"/>
      <c r="M30" s="8" t="n"/>
      <c r="N30" s="9" t="n"/>
      <c r="O30" s="12" t="n"/>
      <c r="P30" s="13">
        <f>IF(A30="","",IF(M30="Cancelled","Cancelled",IF(M30="Closed","Closed",IF(D30="","Draft",IF(AND(N(G30)&gt;0,N(H30)&gt;=N(G30)),"Received",IF(N(H30)&gt;0,"Part-received",IF(E30&lt;&gt;"","Confirmed","Sent")))))))</f>
        <v/>
      </c>
      <c r="Q30" s="13">
        <f>IF(OR(A30="",M30="Cancelled"),"",N(G30)-N(H30))</f>
        <v/>
      </c>
      <c r="R30" s="14">
        <f>IF(OR(A30="",N(G30)=0),"",N(H30)/G30)</f>
        <v/>
      </c>
      <c r="S30" s="13">
        <f>IF(OR(A30="",F30="",D30="",M30&lt;&gt;"",N(G30)-N(H30)&lt;=0),"",MAX(0,$C$2-F30))</f>
        <v/>
      </c>
      <c r="T30" s="15">
        <f>IF(A30="","",TRIM(IF(AND(S30&lt;&gt;"",N(S30)&gt;0),"Late. ","")&amp;IF(AND(P30="Sent",$C$2-D30&gt;3),"Not confirmed. ","")&amp;IF(AND(K30&lt;&gt;"",N(Q30)&gt;0,M30=""),"Invoice before full delivery. ","")&amp;IF(AND(N(H30)&gt;0,L30&lt;&gt;"Yes"),"Store cost not updated. ","")))</f>
        <v/>
      </c>
    </row>
    <row r="31">
      <c r="A31" s="8" t="n"/>
      <c r="B31" s="8" t="n"/>
      <c r="C31" s="9" t="n"/>
      <c r="D31" s="9" t="n"/>
      <c r="E31" s="9" t="n"/>
      <c r="F31" s="9" t="n"/>
      <c r="G31" s="10" t="n"/>
      <c r="H31" s="10" t="n"/>
      <c r="I31" s="11" t="n"/>
      <c r="J31" s="8" t="n"/>
      <c r="K31" s="11" t="n"/>
      <c r="L31" s="8" t="n"/>
      <c r="M31" s="8" t="n"/>
      <c r="N31" s="9" t="n"/>
      <c r="O31" s="12" t="n"/>
      <c r="P31" s="13">
        <f>IF(A31="","",IF(M31="Cancelled","Cancelled",IF(M31="Closed","Closed",IF(D31="","Draft",IF(AND(N(G31)&gt;0,N(H31)&gt;=N(G31)),"Received",IF(N(H31)&gt;0,"Part-received",IF(E31&lt;&gt;"","Confirmed","Sent")))))))</f>
        <v/>
      </c>
      <c r="Q31" s="13">
        <f>IF(OR(A31="",M31="Cancelled"),"",N(G31)-N(H31))</f>
        <v/>
      </c>
      <c r="R31" s="14">
        <f>IF(OR(A31="",N(G31)=0),"",N(H31)/G31)</f>
        <v/>
      </c>
      <c r="S31" s="13">
        <f>IF(OR(A31="",F31="",D31="",M31&lt;&gt;"",N(G31)-N(H31)&lt;=0),"",MAX(0,$C$2-F31))</f>
        <v/>
      </c>
      <c r="T31" s="15">
        <f>IF(A31="","",TRIM(IF(AND(S31&lt;&gt;"",N(S31)&gt;0),"Late. ","")&amp;IF(AND(P31="Sent",$C$2-D31&gt;3),"Not confirmed. ","")&amp;IF(AND(K31&lt;&gt;"",N(Q31)&gt;0,M31=""),"Invoice before full delivery. ","")&amp;IF(AND(N(H31)&gt;0,L31&lt;&gt;"Yes"),"Store cost not updated. ","")))</f>
        <v/>
      </c>
    </row>
    <row r="32">
      <c r="A32" s="8" t="n"/>
      <c r="B32" s="8" t="n"/>
      <c r="C32" s="9" t="n"/>
      <c r="D32" s="9" t="n"/>
      <c r="E32" s="9" t="n"/>
      <c r="F32" s="9" t="n"/>
      <c r="G32" s="10" t="n"/>
      <c r="H32" s="10" t="n"/>
      <c r="I32" s="11" t="n"/>
      <c r="J32" s="8" t="n"/>
      <c r="K32" s="11" t="n"/>
      <c r="L32" s="8" t="n"/>
      <c r="M32" s="8" t="n"/>
      <c r="N32" s="9" t="n"/>
      <c r="O32" s="12" t="n"/>
      <c r="P32" s="13">
        <f>IF(A32="","",IF(M32="Cancelled","Cancelled",IF(M32="Closed","Closed",IF(D32="","Draft",IF(AND(N(G32)&gt;0,N(H32)&gt;=N(G32)),"Received",IF(N(H32)&gt;0,"Part-received",IF(E32&lt;&gt;"","Confirmed","Sent")))))))</f>
        <v/>
      </c>
      <c r="Q32" s="13">
        <f>IF(OR(A32="",M32="Cancelled"),"",N(G32)-N(H32))</f>
        <v/>
      </c>
      <c r="R32" s="14">
        <f>IF(OR(A32="",N(G32)=0),"",N(H32)/G32)</f>
        <v/>
      </c>
      <c r="S32" s="13">
        <f>IF(OR(A32="",F32="",D32="",M32&lt;&gt;"",N(G32)-N(H32)&lt;=0),"",MAX(0,$C$2-F32))</f>
        <v/>
      </c>
      <c r="T32" s="15">
        <f>IF(A32="","",TRIM(IF(AND(S32&lt;&gt;"",N(S32)&gt;0),"Late. ","")&amp;IF(AND(P32="Sent",$C$2-D32&gt;3),"Not confirmed. ","")&amp;IF(AND(K32&lt;&gt;"",N(Q32)&gt;0,M32=""),"Invoice before full delivery. ","")&amp;IF(AND(N(H32)&gt;0,L32&lt;&gt;"Yes"),"Store cost not updated. ","")))</f>
        <v/>
      </c>
    </row>
    <row r="33">
      <c r="A33" s="8" t="n"/>
      <c r="B33" s="8" t="n"/>
      <c r="C33" s="9" t="n"/>
      <c r="D33" s="9" t="n"/>
      <c r="E33" s="9" t="n"/>
      <c r="F33" s="9" t="n"/>
      <c r="G33" s="10" t="n"/>
      <c r="H33" s="10" t="n"/>
      <c r="I33" s="11" t="n"/>
      <c r="J33" s="8" t="n"/>
      <c r="K33" s="11" t="n"/>
      <c r="L33" s="8" t="n"/>
      <c r="M33" s="8" t="n"/>
      <c r="N33" s="9" t="n"/>
      <c r="O33" s="12" t="n"/>
      <c r="P33" s="13">
        <f>IF(A33="","",IF(M33="Cancelled","Cancelled",IF(M33="Closed","Closed",IF(D33="","Draft",IF(AND(N(G33)&gt;0,N(H33)&gt;=N(G33)),"Received",IF(N(H33)&gt;0,"Part-received",IF(E33&lt;&gt;"","Confirmed","Sent")))))))</f>
        <v/>
      </c>
      <c r="Q33" s="13">
        <f>IF(OR(A33="",M33="Cancelled"),"",N(G33)-N(H33))</f>
        <v/>
      </c>
      <c r="R33" s="14">
        <f>IF(OR(A33="",N(G33)=0),"",N(H33)/G33)</f>
        <v/>
      </c>
      <c r="S33" s="13">
        <f>IF(OR(A33="",F33="",D33="",M33&lt;&gt;"",N(G33)-N(H33)&lt;=0),"",MAX(0,$C$2-F33))</f>
        <v/>
      </c>
      <c r="T33" s="15">
        <f>IF(A33="","",TRIM(IF(AND(S33&lt;&gt;"",N(S33)&gt;0),"Late. ","")&amp;IF(AND(P33="Sent",$C$2-D33&gt;3),"Not confirmed. ","")&amp;IF(AND(K33&lt;&gt;"",N(Q33)&gt;0,M33=""),"Invoice before full delivery. ","")&amp;IF(AND(N(H33)&gt;0,L33&lt;&gt;"Yes"),"Store cost not updated. ","")))</f>
        <v/>
      </c>
    </row>
    <row r="34">
      <c r="A34" s="8" t="n"/>
      <c r="B34" s="8" t="n"/>
      <c r="C34" s="9" t="n"/>
      <c r="D34" s="9" t="n"/>
      <c r="E34" s="9" t="n"/>
      <c r="F34" s="9" t="n"/>
      <c r="G34" s="10" t="n"/>
      <c r="H34" s="10" t="n"/>
      <c r="I34" s="11" t="n"/>
      <c r="J34" s="8" t="n"/>
      <c r="K34" s="11" t="n"/>
      <c r="L34" s="8" t="n"/>
      <c r="M34" s="8" t="n"/>
      <c r="N34" s="9" t="n"/>
      <c r="O34" s="12" t="n"/>
      <c r="P34" s="13">
        <f>IF(A34="","",IF(M34="Cancelled","Cancelled",IF(M34="Closed","Closed",IF(D34="","Draft",IF(AND(N(G34)&gt;0,N(H34)&gt;=N(G34)),"Received",IF(N(H34)&gt;0,"Part-received",IF(E34&lt;&gt;"","Confirmed","Sent")))))))</f>
        <v/>
      </c>
      <c r="Q34" s="13">
        <f>IF(OR(A34="",M34="Cancelled"),"",N(G34)-N(H34))</f>
        <v/>
      </c>
      <c r="R34" s="14">
        <f>IF(OR(A34="",N(G34)=0),"",N(H34)/G34)</f>
        <v/>
      </c>
      <c r="S34" s="13">
        <f>IF(OR(A34="",F34="",D34="",M34&lt;&gt;"",N(G34)-N(H34)&lt;=0),"",MAX(0,$C$2-F34))</f>
        <v/>
      </c>
      <c r="T34" s="15">
        <f>IF(A34="","",TRIM(IF(AND(S34&lt;&gt;"",N(S34)&gt;0),"Late. ","")&amp;IF(AND(P34="Sent",$C$2-D34&gt;3),"Not confirmed. ","")&amp;IF(AND(K34&lt;&gt;"",N(Q34)&gt;0,M34=""),"Invoice before full delivery. ","")&amp;IF(AND(N(H34)&gt;0,L34&lt;&gt;"Yes"),"Store cost not updated. ","")))</f>
        <v/>
      </c>
    </row>
    <row r="35">
      <c r="A35" s="8" t="n"/>
      <c r="B35" s="8" t="n"/>
      <c r="C35" s="9" t="n"/>
      <c r="D35" s="9" t="n"/>
      <c r="E35" s="9" t="n"/>
      <c r="F35" s="9" t="n"/>
      <c r="G35" s="10" t="n"/>
      <c r="H35" s="10" t="n"/>
      <c r="I35" s="11" t="n"/>
      <c r="J35" s="8" t="n"/>
      <c r="K35" s="11" t="n"/>
      <c r="L35" s="8" t="n"/>
      <c r="M35" s="8" t="n"/>
      <c r="N35" s="9" t="n"/>
      <c r="O35" s="12" t="n"/>
      <c r="P35" s="13">
        <f>IF(A35="","",IF(M35="Cancelled","Cancelled",IF(M35="Closed","Closed",IF(D35="","Draft",IF(AND(N(G35)&gt;0,N(H35)&gt;=N(G35)),"Received",IF(N(H35)&gt;0,"Part-received",IF(E35&lt;&gt;"","Confirmed","Sent")))))))</f>
        <v/>
      </c>
      <c r="Q35" s="13">
        <f>IF(OR(A35="",M35="Cancelled"),"",N(G35)-N(H35))</f>
        <v/>
      </c>
      <c r="R35" s="14">
        <f>IF(OR(A35="",N(G35)=0),"",N(H35)/G35)</f>
        <v/>
      </c>
      <c r="S35" s="13">
        <f>IF(OR(A35="",F35="",D35="",M35&lt;&gt;"",N(G35)-N(H35)&lt;=0),"",MAX(0,$C$2-F35))</f>
        <v/>
      </c>
      <c r="T35" s="15">
        <f>IF(A35="","",TRIM(IF(AND(S35&lt;&gt;"",N(S35)&gt;0),"Late. ","")&amp;IF(AND(P35="Sent",$C$2-D35&gt;3),"Not confirmed. ","")&amp;IF(AND(K35&lt;&gt;"",N(Q35)&gt;0,M35=""),"Invoice before full delivery. ","")&amp;IF(AND(N(H35)&gt;0,L35&lt;&gt;"Yes"),"Store cost not updated. ","")))</f>
        <v/>
      </c>
    </row>
    <row r="36">
      <c r="A36" s="8" t="n"/>
      <c r="B36" s="8" t="n"/>
      <c r="C36" s="9" t="n"/>
      <c r="D36" s="9" t="n"/>
      <c r="E36" s="9" t="n"/>
      <c r="F36" s="9" t="n"/>
      <c r="G36" s="10" t="n"/>
      <c r="H36" s="10" t="n"/>
      <c r="I36" s="11" t="n"/>
      <c r="J36" s="8" t="n"/>
      <c r="K36" s="11" t="n"/>
      <c r="L36" s="8" t="n"/>
      <c r="M36" s="8" t="n"/>
      <c r="N36" s="9" t="n"/>
      <c r="O36" s="12" t="n"/>
      <c r="P36" s="13">
        <f>IF(A36="","",IF(M36="Cancelled","Cancelled",IF(M36="Closed","Closed",IF(D36="","Draft",IF(AND(N(G36)&gt;0,N(H36)&gt;=N(G36)),"Received",IF(N(H36)&gt;0,"Part-received",IF(E36&lt;&gt;"","Confirmed","Sent")))))))</f>
        <v/>
      </c>
      <c r="Q36" s="13">
        <f>IF(OR(A36="",M36="Cancelled"),"",N(G36)-N(H36))</f>
        <v/>
      </c>
      <c r="R36" s="14">
        <f>IF(OR(A36="",N(G36)=0),"",N(H36)/G36)</f>
        <v/>
      </c>
      <c r="S36" s="13">
        <f>IF(OR(A36="",F36="",D36="",M36&lt;&gt;"",N(G36)-N(H36)&lt;=0),"",MAX(0,$C$2-F36))</f>
        <v/>
      </c>
      <c r="T36" s="15">
        <f>IF(A36="","",TRIM(IF(AND(S36&lt;&gt;"",N(S36)&gt;0),"Late. ","")&amp;IF(AND(P36="Sent",$C$2-D36&gt;3),"Not confirmed. ","")&amp;IF(AND(K36&lt;&gt;"",N(Q36)&gt;0,M36=""),"Invoice before full delivery. ","")&amp;IF(AND(N(H36)&gt;0,L36&lt;&gt;"Yes"),"Store cost not updated. ","")))</f>
        <v/>
      </c>
    </row>
    <row r="37">
      <c r="A37" s="8" t="n"/>
      <c r="B37" s="8" t="n"/>
      <c r="C37" s="9" t="n"/>
      <c r="D37" s="9" t="n"/>
      <c r="E37" s="9" t="n"/>
      <c r="F37" s="9" t="n"/>
      <c r="G37" s="10" t="n"/>
      <c r="H37" s="10" t="n"/>
      <c r="I37" s="11" t="n"/>
      <c r="J37" s="8" t="n"/>
      <c r="K37" s="11" t="n"/>
      <c r="L37" s="8" t="n"/>
      <c r="M37" s="8" t="n"/>
      <c r="N37" s="9" t="n"/>
      <c r="O37" s="12" t="n"/>
      <c r="P37" s="13">
        <f>IF(A37="","",IF(M37="Cancelled","Cancelled",IF(M37="Closed","Closed",IF(D37="","Draft",IF(AND(N(G37)&gt;0,N(H37)&gt;=N(G37)),"Received",IF(N(H37)&gt;0,"Part-received",IF(E37&lt;&gt;"","Confirmed","Sent")))))))</f>
        <v/>
      </c>
      <c r="Q37" s="13">
        <f>IF(OR(A37="",M37="Cancelled"),"",N(G37)-N(H37))</f>
        <v/>
      </c>
      <c r="R37" s="14">
        <f>IF(OR(A37="",N(G37)=0),"",N(H37)/G37)</f>
        <v/>
      </c>
      <c r="S37" s="13">
        <f>IF(OR(A37="",F37="",D37="",M37&lt;&gt;"",N(G37)-N(H37)&lt;=0),"",MAX(0,$C$2-F37))</f>
        <v/>
      </c>
      <c r="T37" s="15">
        <f>IF(A37="","",TRIM(IF(AND(S37&lt;&gt;"",N(S37)&gt;0),"Late. ","")&amp;IF(AND(P37="Sent",$C$2-D37&gt;3),"Not confirmed. ","")&amp;IF(AND(K37&lt;&gt;"",N(Q37)&gt;0,M37=""),"Invoice before full delivery. ","")&amp;IF(AND(N(H37)&gt;0,L37&lt;&gt;"Yes"),"Store cost not updated. ","")))</f>
        <v/>
      </c>
    </row>
    <row r="38">
      <c r="A38" s="8" t="n"/>
      <c r="B38" s="8" t="n"/>
      <c r="C38" s="9" t="n"/>
      <c r="D38" s="9" t="n"/>
      <c r="E38" s="9" t="n"/>
      <c r="F38" s="9" t="n"/>
      <c r="G38" s="10" t="n"/>
      <c r="H38" s="10" t="n"/>
      <c r="I38" s="11" t="n"/>
      <c r="J38" s="8" t="n"/>
      <c r="K38" s="11" t="n"/>
      <c r="L38" s="8" t="n"/>
      <c r="M38" s="8" t="n"/>
      <c r="N38" s="9" t="n"/>
      <c r="O38" s="12" t="n"/>
      <c r="P38" s="13">
        <f>IF(A38="","",IF(M38="Cancelled","Cancelled",IF(M38="Closed","Closed",IF(D38="","Draft",IF(AND(N(G38)&gt;0,N(H38)&gt;=N(G38)),"Received",IF(N(H38)&gt;0,"Part-received",IF(E38&lt;&gt;"","Confirmed","Sent")))))))</f>
        <v/>
      </c>
      <c r="Q38" s="13">
        <f>IF(OR(A38="",M38="Cancelled"),"",N(G38)-N(H38))</f>
        <v/>
      </c>
      <c r="R38" s="14">
        <f>IF(OR(A38="",N(G38)=0),"",N(H38)/G38)</f>
        <v/>
      </c>
      <c r="S38" s="13">
        <f>IF(OR(A38="",F38="",D38="",M38&lt;&gt;"",N(G38)-N(H38)&lt;=0),"",MAX(0,$C$2-F38))</f>
        <v/>
      </c>
      <c r="T38" s="15">
        <f>IF(A38="","",TRIM(IF(AND(S38&lt;&gt;"",N(S38)&gt;0),"Late. ","")&amp;IF(AND(P38="Sent",$C$2-D38&gt;3),"Not confirmed. ","")&amp;IF(AND(K38&lt;&gt;"",N(Q38)&gt;0,M38=""),"Invoice before full delivery. ","")&amp;IF(AND(N(H38)&gt;0,L38&lt;&gt;"Yes"),"Store cost not updated. ","")))</f>
        <v/>
      </c>
    </row>
    <row r="39">
      <c r="A39" s="8" t="n"/>
      <c r="B39" s="8" t="n"/>
      <c r="C39" s="9" t="n"/>
      <c r="D39" s="9" t="n"/>
      <c r="E39" s="9" t="n"/>
      <c r="F39" s="9" t="n"/>
      <c r="G39" s="10" t="n"/>
      <c r="H39" s="10" t="n"/>
      <c r="I39" s="11" t="n"/>
      <c r="J39" s="8" t="n"/>
      <c r="K39" s="11" t="n"/>
      <c r="L39" s="8" t="n"/>
      <c r="M39" s="8" t="n"/>
      <c r="N39" s="9" t="n"/>
      <c r="O39" s="12" t="n"/>
      <c r="P39" s="13">
        <f>IF(A39="","",IF(M39="Cancelled","Cancelled",IF(M39="Closed","Closed",IF(D39="","Draft",IF(AND(N(G39)&gt;0,N(H39)&gt;=N(G39)),"Received",IF(N(H39)&gt;0,"Part-received",IF(E39&lt;&gt;"","Confirmed","Sent")))))))</f>
        <v/>
      </c>
      <c r="Q39" s="13">
        <f>IF(OR(A39="",M39="Cancelled"),"",N(G39)-N(H39))</f>
        <v/>
      </c>
      <c r="R39" s="14">
        <f>IF(OR(A39="",N(G39)=0),"",N(H39)/G39)</f>
        <v/>
      </c>
      <c r="S39" s="13">
        <f>IF(OR(A39="",F39="",D39="",M39&lt;&gt;"",N(G39)-N(H39)&lt;=0),"",MAX(0,$C$2-F39))</f>
        <v/>
      </c>
      <c r="T39" s="15">
        <f>IF(A39="","",TRIM(IF(AND(S39&lt;&gt;"",N(S39)&gt;0),"Late. ","")&amp;IF(AND(P39="Sent",$C$2-D39&gt;3),"Not confirmed. ","")&amp;IF(AND(K39&lt;&gt;"",N(Q39)&gt;0,M39=""),"Invoice before full delivery. ","")&amp;IF(AND(N(H39)&gt;0,L39&lt;&gt;"Yes"),"Store cost not updated. ","")))</f>
        <v/>
      </c>
    </row>
    <row r="40">
      <c r="A40" s="8" t="n"/>
      <c r="B40" s="8" t="n"/>
      <c r="C40" s="9" t="n"/>
      <c r="D40" s="9" t="n"/>
      <c r="E40" s="9" t="n"/>
      <c r="F40" s="9" t="n"/>
      <c r="G40" s="10" t="n"/>
      <c r="H40" s="10" t="n"/>
      <c r="I40" s="11" t="n"/>
      <c r="J40" s="8" t="n"/>
      <c r="K40" s="11" t="n"/>
      <c r="L40" s="8" t="n"/>
      <c r="M40" s="8" t="n"/>
      <c r="N40" s="9" t="n"/>
      <c r="O40" s="12" t="n"/>
      <c r="P40" s="13">
        <f>IF(A40="","",IF(M40="Cancelled","Cancelled",IF(M40="Closed","Closed",IF(D40="","Draft",IF(AND(N(G40)&gt;0,N(H40)&gt;=N(G40)),"Received",IF(N(H40)&gt;0,"Part-received",IF(E40&lt;&gt;"","Confirmed","Sent")))))))</f>
        <v/>
      </c>
      <c r="Q40" s="13">
        <f>IF(OR(A40="",M40="Cancelled"),"",N(G40)-N(H40))</f>
        <v/>
      </c>
      <c r="R40" s="14">
        <f>IF(OR(A40="",N(G40)=0),"",N(H40)/G40)</f>
        <v/>
      </c>
      <c r="S40" s="13">
        <f>IF(OR(A40="",F40="",D40="",M40&lt;&gt;"",N(G40)-N(H40)&lt;=0),"",MAX(0,$C$2-F40))</f>
        <v/>
      </c>
      <c r="T40" s="15">
        <f>IF(A40="","",TRIM(IF(AND(S40&lt;&gt;"",N(S40)&gt;0),"Late. ","")&amp;IF(AND(P40="Sent",$C$2-D40&gt;3),"Not confirmed. ","")&amp;IF(AND(K40&lt;&gt;"",N(Q40)&gt;0,M40=""),"Invoice before full delivery. ","")&amp;IF(AND(N(H40)&gt;0,L40&lt;&gt;"Yes"),"Store cost not updated. ","")))</f>
        <v/>
      </c>
    </row>
    <row r="41">
      <c r="A41" s="8" t="n"/>
      <c r="B41" s="8" t="n"/>
      <c r="C41" s="9" t="n"/>
      <c r="D41" s="9" t="n"/>
      <c r="E41" s="9" t="n"/>
      <c r="F41" s="9" t="n"/>
      <c r="G41" s="10" t="n"/>
      <c r="H41" s="10" t="n"/>
      <c r="I41" s="11" t="n"/>
      <c r="J41" s="8" t="n"/>
      <c r="K41" s="11" t="n"/>
      <c r="L41" s="8" t="n"/>
      <c r="M41" s="8" t="n"/>
      <c r="N41" s="9" t="n"/>
      <c r="O41" s="12" t="n"/>
      <c r="P41" s="13">
        <f>IF(A41="","",IF(M41="Cancelled","Cancelled",IF(M41="Closed","Closed",IF(D41="","Draft",IF(AND(N(G41)&gt;0,N(H41)&gt;=N(G41)),"Received",IF(N(H41)&gt;0,"Part-received",IF(E41&lt;&gt;"","Confirmed","Sent")))))))</f>
        <v/>
      </c>
      <c r="Q41" s="13">
        <f>IF(OR(A41="",M41="Cancelled"),"",N(G41)-N(H41))</f>
        <v/>
      </c>
      <c r="R41" s="14">
        <f>IF(OR(A41="",N(G41)=0),"",N(H41)/G41)</f>
        <v/>
      </c>
      <c r="S41" s="13">
        <f>IF(OR(A41="",F41="",D41="",M41&lt;&gt;"",N(G41)-N(H41)&lt;=0),"",MAX(0,$C$2-F41))</f>
        <v/>
      </c>
      <c r="T41" s="15">
        <f>IF(A41="","",TRIM(IF(AND(S41&lt;&gt;"",N(S41)&gt;0),"Late. ","")&amp;IF(AND(P41="Sent",$C$2-D41&gt;3),"Not confirmed. ","")&amp;IF(AND(K41&lt;&gt;"",N(Q41)&gt;0,M41=""),"Invoice before full delivery. ","")&amp;IF(AND(N(H41)&gt;0,L41&lt;&gt;"Yes"),"Store cost not updated. ","")))</f>
        <v/>
      </c>
    </row>
    <row r="42">
      <c r="A42" s="8" t="n"/>
      <c r="B42" s="8" t="n"/>
      <c r="C42" s="9" t="n"/>
      <c r="D42" s="9" t="n"/>
      <c r="E42" s="9" t="n"/>
      <c r="F42" s="9" t="n"/>
      <c r="G42" s="10" t="n"/>
      <c r="H42" s="10" t="n"/>
      <c r="I42" s="11" t="n"/>
      <c r="J42" s="8" t="n"/>
      <c r="K42" s="11" t="n"/>
      <c r="L42" s="8" t="n"/>
      <c r="M42" s="8" t="n"/>
      <c r="N42" s="9" t="n"/>
      <c r="O42" s="12" t="n"/>
      <c r="P42" s="13">
        <f>IF(A42="","",IF(M42="Cancelled","Cancelled",IF(M42="Closed","Closed",IF(D42="","Draft",IF(AND(N(G42)&gt;0,N(H42)&gt;=N(G42)),"Received",IF(N(H42)&gt;0,"Part-received",IF(E42&lt;&gt;"","Confirmed","Sent")))))))</f>
        <v/>
      </c>
      <c r="Q42" s="13">
        <f>IF(OR(A42="",M42="Cancelled"),"",N(G42)-N(H42))</f>
        <v/>
      </c>
      <c r="R42" s="14">
        <f>IF(OR(A42="",N(G42)=0),"",N(H42)/G42)</f>
        <v/>
      </c>
      <c r="S42" s="13">
        <f>IF(OR(A42="",F42="",D42="",M42&lt;&gt;"",N(G42)-N(H42)&lt;=0),"",MAX(0,$C$2-F42))</f>
        <v/>
      </c>
      <c r="T42" s="15">
        <f>IF(A42="","",TRIM(IF(AND(S42&lt;&gt;"",N(S42)&gt;0),"Late. ","")&amp;IF(AND(P42="Sent",$C$2-D42&gt;3),"Not confirmed. ","")&amp;IF(AND(K42&lt;&gt;"",N(Q42)&gt;0,M42=""),"Invoice before full delivery. ","")&amp;IF(AND(N(H42)&gt;0,L42&lt;&gt;"Yes"),"Store cost not updated. ","")))</f>
        <v/>
      </c>
    </row>
    <row r="43">
      <c r="A43" s="8" t="n"/>
      <c r="B43" s="8" t="n"/>
      <c r="C43" s="9" t="n"/>
      <c r="D43" s="9" t="n"/>
      <c r="E43" s="9" t="n"/>
      <c r="F43" s="9" t="n"/>
      <c r="G43" s="10" t="n"/>
      <c r="H43" s="10" t="n"/>
      <c r="I43" s="11" t="n"/>
      <c r="J43" s="8" t="n"/>
      <c r="K43" s="11" t="n"/>
      <c r="L43" s="8" t="n"/>
      <c r="M43" s="8" t="n"/>
      <c r="N43" s="9" t="n"/>
      <c r="O43" s="12" t="n"/>
      <c r="P43" s="13">
        <f>IF(A43="","",IF(M43="Cancelled","Cancelled",IF(M43="Closed","Closed",IF(D43="","Draft",IF(AND(N(G43)&gt;0,N(H43)&gt;=N(G43)),"Received",IF(N(H43)&gt;0,"Part-received",IF(E43&lt;&gt;"","Confirmed","Sent")))))))</f>
        <v/>
      </c>
      <c r="Q43" s="13">
        <f>IF(OR(A43="",M43="Cancelled"),"",N(G43)-N(H43))</f>
        <v/>
      </c>
      <c r="R43" s="14">
        <f>IF(OR(A43="",N(G43)=0),"",N(H43)/G43)</f>
        <v/>
      </c>
      <c r="S43" s="13">
        <f>IF(OR(A43="",F43="",D43="",M43&lt;&gt;"",N(G43)-N(H43)&lt;=0),"",MAX(0,$C$2-F43))</f>
        <v/>
      </c>
      <c r="T43" s="15">
        <f>IF(A43="","",TRIM(IF(AND(S43&lt;&gt;"",N(S43)&gt;0),"Late. ","")&amp;IF(AND(P43="Sent",$C$2-D43&gt;3),"Not confirmed. ","")&amp;IF(AND(K43&lt;&gt;"",N(Q43)&gt;0,M43=""),"Invoice before full delivery. ","")&amp;IF(AND(N(H43)&gt;0,L43&lt;&gt;"Yes"),"Store cost not updated. ","")))</f>
        <v/>
      </c>
    </row>
    <row r="44">
      <c r="A44" s="8" t="n"/>
      <c r="B44" s="8" t="n"/>
      <c r="C44" s="9" t="n"/>
      <c r="D44" s="9" t="n"/>
      <c r="E44" s="9" t="n"/>
      <c r="F44" s="9" t="n"/>
      <c r="G44" s="10" t="n"/>
      <c r="H44" s="10" t="n"/>
      <c r="I44" s="11" t="n"/>
      <c r="J44" s="8" t="n"/>
      <c r="K44" s="11" t="n"/>
      <c r="L44" s="8" t="n"/>
      <c r="M44" s="8" t="n"/>
      <c r="N44" s="9" t="n"/>
      <c r="O44" s="12" t="n"/>
      <c r="P44" s="13">
        <f>IF(A44="","",IF(M44="Cancelled","Cancelled",IF(M44="Closed","Closed",IF(D44="","Draft",IF(AND(N(G44)&gt;0,N(H44)&gt;=N(G44)),"Received",IF(N(H44)&gt;0,"Part-received",IF(E44&lt;&gt;"","Confirmed","Sent")))))))</f>
        <v/>
      </c>
      <c r="Q44" s="13">
        <f>IF(OR(A44="",M44="Cancelled"),"",N(G44)-N(H44))</f>
        <v/>
      </c>
      <c r="R44" s="14">
        <f>IF(OR(A44="",N(G44)=0),"",N(H44)/G44)</f>
        <v/>
      </c>
      <c r="S44" s="13">
        <f>IF(OR(A44="",F44="",D44="",M44&lt;&gt;"",N(G44)-N(H44)&lt;=0),"",MAX(0,$C$2-F44))</f>
        <v/>
      </c>
      <c r="T44" s="15">
        <f>IF(A44="","",TRIM(IF(AND(S44&lt;&gt;"",N(S44)&gt;0),"Late. ","")&amp;IF(AND(P44="Sent",$C$2-D44&gt;3),"Not confirmed. ","")&amp;IF(AND(K44&lt;&gt;"",N(Q44)&gt;0,M44=""),"Invoice before full delivery. ","")&amp;IF(AND(N(H44)&gt;0,L44&lt;&gt;"Yes"),"Store cost not updated. ","")))</f>
        <v/>
      </c>
    </row>
    <row r="46">
      <c r="A46" s="16" t="inlineStr">
        <is>
          <t>Purchase order tracker from Channel Bay (channelbay.io)</t>
        </is>
      </c>
    </row>
  </sheetData>
  <conditionalFormatting sqref="P5:P44">
    <cfRule type="cellIs" priority="1" operator="equal" dxfId="0">
      <formula>"Draft"</formula>
    </cfRule>
    <cfRule type="cellIs" priority="2" operator="equal" dxfId="1">
      <formula>"Sent"</formula>
    </cfRule>
    <cfRule type="cellIs" priority="3" operator="equal" dxfId="2">
      <formula>"Confirmed"</formula>
    </cfRule>
    <cfRule type="cellIs" priority="4" operator="equal" dxfId="3">
      <formula>"Part-received"</formula>
    </cfRule>
    <cfRule type="cellIs" priority="5" operator="equal" dxfId="4">
      <formula>"Received"</formula>
    </cfRule>
    <cfRule type="cellIs" priority="6" operator="equal" dxfId="4">
      <formula>"Closed"</formula>
    </cfRule>
    <cfRule type="cellIs" priority="7" operator="equal" dxfId="0">
      <formula>"Cancelled"</formula>
    </cfRule>
  </conditionalFormatting>
  <conditionalFormatting sqref="S5:S44">
    <cfRule type="expression" priority="8" dxfId="5">
      <formula>AND(S5&lt;&gt;"",S5&gt;0)</formula>
    </cfRule>
  </conditionalFormatting>
  <conditionalFormatting sqref="T5:T44">
    <cfRule type="expression" priority="9" dxfId="6">
      <formula>T5&lt;&gt;""</formula>
    </cfRule>
  </conditionalFormatting>
  <dataValidations count="2">
    <dataValidation sqref="L5:L44" showDropDown="0" showInputMessage="0" showErrorMessage="0" allowBlank="1" type="list">
      <formula1>"Yes,No"</formula1>
    </dataValidation>
    <dataValidation sqref="M5:M44" showDropDown="0" showInputMessage="0" showErrorMessage="0" allowBlank="1" type="list">
      <formula1>"Closed,Cancelled"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4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22" customWidth="1" min="2" max="2"/>
    <col width="12" customWidth="1" min="3" max="3"/>
    <col width="12" customWidth="1" min="4" max="4"/>
    <col width="13" customWidth="1" min="5" max="5"/>
    <col width="13" customWidth="1" min="6" max="6"/>
    <col width="10" customWidth="1" min="7" max="7"/>
    <col width="10" customWidth="1" min="8" max="8"/>
    <col width="12" customWidth="1" min="9" max="9"/>
    <col width="14" customWidth="1" min="10" max="10"/>
    <col width="12" customWidth="1" min="11" max="11"/>
    <col width="12" customWidth="1" min="12" max="12"/>
    <col width="12" customWidth="1" min="13" max="13"/>
    <col width="12" customWidth="1" min="14" max="14"/>
    <col width="44" customWidth="1" min="15" max="15"/>
    <col width="14" customWidth="1" min="16" max="16"/>
    <col width="11" customWidth="1" min="17" max="17"/>
    <col width="10" customWidth="1" min="18" max="18"/>
    <col width="9" customWidth="1" min="19" max="19"/>
    <col width="44" customWidth="1" min="20" max="20"/>
  </cols>
  <sheetData>
    <row r="1">
      <c r="A1" s="1" t="inlineStr">
        <is>
          <t>PURCHASE ORDER TRACKER: EXAMPLE</t>
        </is>
      </c>
    </row>
    <row r="2">
      <c r="A2" s="2" t="inlineStr">
        <is>
          <t>As of (fixed for this example)</t>
        </is>
      </c>
      <c r="C2" s="3" t="n">
        <v>46338</v>
      </c>
      <c r="E2" s="4" t="inlineStr">
        <is>
          <t>Open POs</t>
        </is>
      </c>
      <c r="F2" s="5">
        <f>COUNTA(A$5:A$44)-COUNTIF(P$5:P$44,"Closed")-COUNTIF(P$5:P$44,"Cancelled")</f>
        <v/>
      </c>
      <c r="H2" s="4" t="inlineStr">
        <is>
          <t>Late</t>
        </is>
      </c>
      <c r="I2" s="5">
        <f>COUNTIF(S$5:S$44,"&gt;0")</f>
        <v/>
      </c>
      <c r="K2" s="4" t="inlineStr">
        <is>
          <t>Units still due</t>
        </is>
      </c>
      <c r="M2" s="5">
        <f>SUMIF(P$5:P$44,"Sent",Q$5:Q$44)+SUMIF(P$5:P$44,"Confirmed",Q$5:Q$44)+SUMIF(P$5:P$44,"Part-received",Q$5:Q$44)</f>
        <v/>
      </c>
    </row>
    <row r="4" ht="34" customHeight="1">
      <c r="A4" s="6" t="inlineStr">
        <is>
          <t>PO number</t>
        </is>
      </c>
      <c r="B4" s="6" t="inlineStr">
        <is>
          <t>Supplier</t>
        </is>
      </c>
      <c r="C4" s="6" t="inlineStr">
        <is>
          <t>Order date</t>
        </is>
      </c>
      <c r="D4" s="6" t="inlineStr">
        <is>
          <t>Date sent</t>
        </is>
      </c>
      <c r="E4" s="6" t="inlineStr">
        <is>
          <t>Supplier confirmed</t>
        </is>
      </c>
      <c r="F4" s="6" t="inlineStr">
        <is>
          <t>Promised delivery</t>
        </is>
      </c>
      <c r="G4" s="6" t="inlineStr">
        <is>
          <t>Units ordered</t>
        </is>
      </c>
      <c r="H4" s="6" t="inlineStr">
        <is>
          <t>Units received</t>
        </is>
      </c>
      <c r="I4" s="6" t="inlineStr">
        <is>
          <t>PO total</t>
        </is>
      </c>
      <c r="J4" s="6" t="inlineStr">
        <is>
          <t>Supplier invoice no.</t>
        </is>
      </c>
      <c r="K4" s="6" t="inlineStr">
        <is>
          <t>Invoice amount</t>
        </is>
      </c>
      <c r="L4" s="6" t="inlineStr">
        <is>
          <t>Cost updated in store</t>
        </is>
      </c>
      <c r="M4" s="6" t="inlineStr">
        <is>
          <t>Closed or cancelled</t>
        </is>
      </c>
      <c r="N4" s="6" t="inlineStr">
        <is>
          <t>Next action date</t>
        </is>
      </c>
      <c r="O4" s="6" t="inlineStr">
        <is>
          <t>Notes</t>
        </is>
      </c>
      <c r="P4" s="7" t="inlineStr">
        <is>
          <t>Status</t>
        </is>
      </c>
      <c r="Q4" s="7" t="inlineStr">
        <is>
          <t>Units outstanding</t>
        </is>
      </c>
      <c r="R4" s="7" t="inlineStr">
        <is>
          <t>% received</t>
        </is>
      </c>
      <c r="S4" s="7" t="inlineStr">
        <is>
          <t>Days late</t>
        </is>
      </c>
      <c r="T4" s="7" t="inlineStr">
        <is>
          <t>Check</t>
        </is>
      </c>
    </row>
    <row r="5">
      <c r="A5" s="8" t="inlineStr">
        <is>
          <t>PO-2026-0139</t>
        </is>
      </c>
      <c r="B5" s="8" t="inlineStr">
        <is>
          <t>Gift box supplier</t>
        </is>
      </c>
      <c r="C5" s="9" t="n">
        <v>46296</v>
      </c>
      <c r="D5" s="9" t="n">
        <v>46296</v>
      </c>
      <c r="E5" s="9" t="n"/>
      <c r="F5" s="9" t="n">
        <v>46317</v>
      </c>
      <c r="G5" s="10" t="n">
        <v>250</v>
      </c>
      <c r="H5" s="10" t="n">
        <v>0</v>
      </c>
      <c r="I5" s="11" t="n">
        <v>875</v>
      </c>
      <c r="J5" s="8" t="n"/>
      <c r="K5" s="11" t="n"/>
      <c r="L5" s="8" t="n"/>
      <c r="M5" s="8" t="inlineStr">
        <is>
          <t>Cancelled</t>
        </is>
      </c>
      <c r="N5" s="9" t="n"/>
      <c r="O5" s="12" t="inlineStr">
        <is>
          <t>Supplier could not ship in time. Cancellation confirmed by email.</t>
        </is>
      </c>
      <c r="P5" s="13">
        <f>IF(A5="","",IF(M5="Cancelled","Cancelled",IF(M5="Closed","Closed",IF(D5="","Draft",IF(AND(N(G5)&gt;0,N(H5)&gt;=N(G5)),"Received",IF(N(H5)&gt;0,"Part-received",IF(E5&lt;&gt;"","Confirmed","Sent")))))))</f>
        <v/>
      </c>
      <c r="Q5" s="13">
        <f>IF(OR(A5="",M5="Cancelled"),"",N(G5)-N(H5))</f>
        <v/>
      </c>
      <c r="R5" s="14">
        <f>IF(OR(A5="",N(G5)=0),"",N(H5)/G5)</f>
        <v/>
      </c>
      <c r="S5" s="13">
        <f>IF(OR(A5="",F5="",D5="",M5&lt;&gt;"",N(G5)-N(H5)&lt;=0),"",MAX(0,$C$2-F5))</f>
        <v/>
      </c>
      <c r="T5" s="15">
        <f>IF(A5="","",TRIM(IF(AND(S5&lt;&gt;"",N(S5)&gt;0),"Late. ","")&amp;IF(AND(P5="Sent",$C$2-D5&gt;3),"Not confirmed. ","")&amp;IF(AND(K5&lt;&gt;"",N(Q5)&gt;0,M5=""),"Invoice before full delivery. ","")&amp;IF(AND(N(H5)&gt;0,L5&lt;&gt;"Yes"),"Store cost not updated. ","")))</f>
        <v/>
      </c>
    </row>
    <row r="6">
      <c r="A6" s="8" t="inlineStr">
        <is>
          <t>PO-2026-0141</t>
        </is>
      </c>
      <c r="B6" s="8" t="inlineStr">
        <is>
          <t>Tote bag supplier</t>
        </is>
      </c>
      <c r="C6" s="9" t="n">
        <v>46300</v>
      </c>
      <c r="D6" s="9" t="n">
        <v>46300</v>
      </c>
      <c r="E6" s="9" t="n">
        <v>46301</v>
      </c>
      <c r="F6" s="9" t="n">
        <v>46321</v>
      </c>
      <c r="G6" s="10" t="n">
        <v>400</v>
      </c>
      <c r="H6" s="10" t="n">
        <v>400</v>
      </c>
      <c r="I6" s="11" t="n">
        <v>1320</v>
      </c>
      <c r="J6" s="8" t="inlineStr">
        <is>
          <t>INV-2207</t>
        </is>
      </c>
      <c r="K6" s="11" t="n">
        <v>1320</v>
      </c>
      <c r="L6" s="8" t="inlineStr">
        <is>
          <t>Yes</t>
        </is>
      </c>
      <c r="M6" s="8" t="inlineStr">
        <is>
          <t>Closed</t>
        </is>
      </c>
      <c r="N6" s="9" t="n"/>
      <c r="O6" s="12" t="inlineStr">
        <is>
          <t>Received in one delivery. Invoice matched the PO.</t>
        </is>
      </c>
      <c r="P6" s="13">
        <f>IF(A6="","",IF(M6="Cancelled","Cancelled",IF(M6="Closed","Closed",IF(D6="","Draft",IF(AND(N(G6)&gt;0,N(H6)&gt;=N(G6)),"Received",IF(N(H6)&gt;0,"Part-received",IF(E6&lt;&gt;"","Confirmed","Sent")))))))</f>
        <v/>
      </c>
      <c r="Q6" s="13">
        <f>IF(OR(A6="",M6="Cancelled"),"",N(G6)-N(H6))</f>
        <v/>
      </c>
      <c r="R6" s="14">
        <f>IF(OR(A6="",N(G6)=0),"",N(H6)/G6)</f>
        <v/>
      </c>
      <c r="S6" s="13">
        <f>IF(OR(A6="",F6="",D6="",M6&lt;&gt;"",N(G6)-N(H6)&lt;=0),"",MAX(0,$C$2-F6))</f>
        <v/>
      </c>
      <c r="T6" s="15">
        <f>IF(A6="","",TRIM(IF(AND(S6&lt;&gt;"",N(S6)&gt;0),"Late. ","")&amp;IF(AND(P6="Sent",$C$2-D6&gt;3),"Not confirmed. ","")&amp;IF(AND(K6&lt;&gt;"",N(Q6)&gt;0,M6=""),"Invoice before full delivery. ","")&amp;IF(AND(N(H6)&gt;0,L6&lt;&gt;"Yes"),"Store cost not updated. ","")))</f>
        <v/>
      </c>
    </row>
    <row r="7">
      <c r="A7" s="8" t="inlineStr">
        <is>
          <t>PO-2026-0142</t>
        </is>
      </c>
      <c r="B7" s="8" t="inlineStr">
        <is>
          <t>Ceramic mug factory</t>
        </is>
      </c>
      <c r="C7" s="9" t="n">
        <v>46311</v>
      </c>
      <c r="D7" s="9" t="n">
        <v>46311</v>
      </c>
      <c r="E7" s="9" t="n">
        <v>46311</v>
      </c>
      <c r="F7" s="9" t="n">
        <v>46336</v>
      </c>
      <c r="G7" s="10" t="n">
        <v>500</v>
      </c>
      <c r="H7" s="10" t="n">
        <v>480</v>
      </c>
      <c r="I7" s="11" t="n">
        <v>1780</v>
      </c>
      <c r="J7" s="8" t="inlineStr">
        <is>
          <t>INV-3318</t>
        </is>
      </c>
      <c r="K7" s="11" t="n">
        <v>1780</v>
      </c>
      <c r="L7" s="8" t="inlineStr">
        <is>
          <t>No</t>
        </is>
      </c>
      <c r="M7" s="8" t="n"/>
      <c r="N7" s="9" t="n">
        <v>46339</v>
      </c>
      <c r="O7" s="12" t="inlineStr">
        <is>
          <t>20 broken on arrival. Ask for a credit note (CN-0291, $64), then cancel the balance and close.</t>
        </is>
      </c>
      <c r="P7" s="13">
        <f>IF(A7="","",IF(M7="Cancelled","Cancelled",IF(M7="Closed","Closed",IF(D7="","Draft",IF(AND(N(G7)&gt;0,N(H7)&gt;=N(G7)),"Received",IF(N(H7)&gt;0,"Part-received",IF(E7&lt;&gt;"","Confirmed","Sent")))))))</f>
        <v/>
      </c>
      <c r="Q7" s="13">
        <f>IF(OR(A7="",M7="Cancelled"),"",N(G7)-N(H7))</f>
        <v/>
      </c>
      <c r="R7" s="14">
        <f>IF(OR(A7="",N(G7)=0),"",N(H7)/G7)</f>
        <v/>
      </c>
      <c r="S7" s="13">
        <f>IF(OR(A7="",F7="",D7="",M7&lt;&gt;"",N(G7)-N(H7)&lt;=0),"",MAX(0,$C$2-F7))</f>
        <v/>
      </c>
      <c r="T7" s="15">
        <f>IF(A7="","",TRIM(IF(AND(S7&lt;&gt;"",N(S7)&gt;0),"Late. ","")&amp;IF(AND(P7="Sent",$C$2-D7&gt;3),"Not confirmed. ","")&amp;IF(AND(K7&lt;&gt;"",N(Q7)&gt;0,M7=""),"Invoice before full delivery. ","")&amp;IF(AND(N(H7)&gt;0,L7&lt;&gt;"Yes"),"Store cost not updated. ","")))</f>
        <v/>
      </c>
    </row>
    <row r="8">
      <c r="A8" s="8" t="inlineStr">
        <is>
          <t>PO-2026-0143</t>
        </is>
      </c>
      <c r="B8" s="8" t="inlineStr">
        <is>
          <t>Candle supplier</t>
        </is>
      </c>
      <c r="C8" s="9" t="n">
        <v>46315</v>
      </c>
      <c r="D8" s="9" t="n">
        <v>46315</v>
      </c>
      <c r="E8" s="9" t="n"/>
      <c r="F8" s="9" t="n"/>
      <c r="G8" s="10" t="n">
        <v>300</v>
      </c>
      <c r="H8" s="10" t="n">
        <v>0</v>
      </c>
      <c r="I8" s="11" t="n">
        <v>1050</v>
      </c>
      <c r="J8" s="8" t="n"/>
      <c r="K8" s="11" t="n"/>
      <c r="L8" s="8" t="n"/>
      <c r="M8" s="8" t="n"/>
      <c r="N8" s="9" t="n">
        <v>46339</v>
      </c>
      <c r="O8" s="12" t="inlineStr">
        <is>
          <t>No reply and no ship date. Phone them.</t>
        </is>
      </c>
      <c r="P8" s="13">
        <f>IF(A8="","",IF(M8="Cancelled","Cancelled",IF(M8="Closed","Closed",IF(D8="","Draft",IF(AND(N(G8)&gt;0,N(H8)&gt;=N(G8)),"Received",IF(N(H8)&gt;0,"Part-received",IF(E8&lt;&gt;"","Confirmed","Sent")))))))</f>
        <v/>
      </c>
      <c r="Q8" s="13">
        <f>IF(OR(A8="",M8="Cancelled"),"",N(G8)-N(H8))</f>
        <v/>
      </c>
      <c r="R8" s="14">
        <f>IF(OR(A8="",N(G8)=0),"",N(H8)/G8)</f>
        <v/>
      </c>
      <c r="S8" s="13">
        <f>IF(OR(A8="",F8="",D8="",M8&lt;&gt;"",N(G8)-N(H8)&lt;=0),"",MAX(0,$C$2-F8))</f>
        <v/>
      </c>
      <c r="T8" s="15">
        <f>IF(A8="","",TRIM(IF(AND(S8&lt;&gt;"",N(S8)&gt;0),"Late. ","")&amp;IF(AND(P8="Sent",$C$2-D8&gt;3),"Not confirmed. ","")&amp;IF(AND(K8&lt;&gt;"",N(Q8)&gt;0,M8=""),"Invoice before full delivery. ","")&amp;IF(AND(N(H8)&gt;0,L8&lt;&gt;"Yes"),"Store cost not updated. ","")))</f>
        <v/>
      </c>
    </row>
    <row r="9">
      <c r="A9" s="8" t="inlineStr">
        <is>
          <t>PO-2026-0144</t>
        </is>
      </c>
      <c r="B9" s="8" t="inlineStr">
        <is>
          <t>Packaging supplier</t>
        </is>
      </c>
      <c r="C9" s="9" t="n">
        <v>46317</v>
      </c>
      <c r="D9" s="9" t="n">
        <v>46317</v>
      </c>
      <c r="E9" s="9" t="n">
        <v>46318</v>
      </c>
      <c r="F9" s="9" t="n">
        <v>46346</v>
      </c>
      <c r="G9" s="10" t="n">
        <v>2000</v>
      </c>
      <c r="H9" s="10" t="n">
        <v>0</v>
      </c>
      <c r="I9" s="11" t="n">
        <v>900</v>
      </c>
      <c r="J9" s="8" t="n"/>
      <c r="K9" s="11" t="n"/>
      <c r="L9" s="8" t="n"/>
      <c r="M9" s="8" t="n"/>
      <c r="N9" s="9" t="n">
        <v>46344</v>
      </c>
      <c r="O9" s="12" t="inlineStr">
        <is>
          <t>Confirmed. Check progress a few days before the ship date.</t>
        </is>
      </c>
      <c r="P9" s="13">
        <f>IF(A9="","",IF(M9="Cancelled","Cancelled",IF(M9="Closed","Closed",IF(D9="","Draft",IF(AND(N(G9)&gt;0,N(H9)&gt;=N(G9)),"Received",IF(N(H9)&gt;0,"Part-received",IF(E9&lt;&gt;"","Confirmed","Sent")))))))</f>
        <v/>
      </c>
      <c r="Q9" s="13">
        <f>IF(OR(A9="",M9="Cancelled"),"",N(G9)-N(H9))</f>
        <v/>
      </c>
      <c r="R9" s="14">
        <f>IF(OR(A9="",N(G9)=0),"",N(H9)/G9)</f>
        <v/>
      </c>
      <c r="S9" s="13">
        <f>IF(OR(A9="",F9="",D9="",M9&lt;&gt;"",N(G9)-N(H9)&lt;=0),"",MAX(0,$C$2-F9))</f>
        <v/>
      </c>
      <c r="T9" s="15">
        <f>IF(A9="","",TRIM(IF(AND(S9&lt;&gt;"",N(S9)&gt;0),"Late. ","")&amp;IF(AND(P9="Sent",$C$2-D9&gt;3),"Not confirmed. ","")&amp;IF(AND(K9&lt;&gt;"",N(Q9)&gt;0,M9=""),"Invoice before full delivery. ","")&amp;IF(AND(N(H9)&gt;0,L9&lt;&gt;"Yes"),"Store cost not updated. ","")))</f>
        <v/>
      </c>
    </row>
    <row r="10">
      <c r="A10" s="8" t="inlineStr">
        <is>
          <t>PO-2026-0145</t>
        </is>
      </c>
      <c r="B10" s="8" t="inlineStr">
        <is>
          <t>Ceramic mug factory</t>
        </is>
      </c>
      <c r="C10" s="9" t="n">
        <v>46337</v>
      </c>
      <c r="D10" s="9" t="n"/>
      <c r="E10" s="9" t="n"/>
      <c r="F10" s="9" t="n"/>
      <c r="G10" s="10" t="n">
        <v>150</v>
      </c>
      <c r="H10" s="10" t="n"/>
      <c r="I10" s="11" t="n">
        <v>1800</v>
      </c>
      <c r="J10" s="8" t="n"/>
      <c r="K10" s="11" t="n"/>
      <c r="L10" s="8" t="n"/>
      <c r="M10" s="8" t="n"/>
      <c r="N10" s="9" t="n">
        <v>46339</v>
      </c>
      <c r="O10" s="12" t="inlineStr">
        <is>
          <t>Draft. Check prices, then send.</t>
        </is>
      </c>
      <c r="P10" s="13">
        <f>IF(A10="","",IF(M10="Cancelled","Cancelled",IF(M10="Closed","Closed",IF(D10="","Draft",IF(AND(N(G10)&gt;0,N(H10)&gt;=N(G10)),"Received",IF(N(H10)&gt;0,"Part-received",IF(E10&lt;&gt;"","Confirmed","Sent")))))))</f>
        <v/>
      </c>
      <c r="Q10" s="13">
        <f>IF(OR(A10="",M10="Cancelled"),"",N(G10)-N(H10))</f>
        <v/>
      </c>
      <c r="R10" s="14">
        <f>IF(OR(A10="",N(G10)=0),"",N(H10)/G10)</f>
        <v/>
      </c>
      <c r="S10" s="13">
        <f>IF(OR(A10="",F10="",D10="",M10&lt;&gt;"",N(G10)-N(H10)&lt;=0),"",MAX(0,$C$2-F10))</f>
        <v/>
      </c>
      <c r="T10" s="15">
        <f>IF(A10="","",TRIM(IF(AND(S10&lt;&gt;"",N(S10)&gt;0),"Late. ","")&amp;IF(AND(P10="Sent",$C$2-D10&gt;3),"Not confirmed. ","")&amp;IF(AND(K10&lt;&gt;"",N(Q10)&gt;0,M10=""),"Invoice before full delivery. ","")&amp;IF(AND(N(H10)&gt;0,L10&lt;&gt;"Yes"),"Store cost not updated. ","")))</f>
        <v/>
      </c>
    </row>
    <row r="11">
      <c r="A11" s="8" t="n"/>
      <c r="B11" s="8" t="n"/>
      <c r="C11" s="9" t="n"/>
      <c r="D11" s="9" t="n"/>
      <c r="E11" s="9" t="n"/>
      <c r="F11" s="9" t="n"/>
      <c r="G11" s="10" t="n"/>
      <c r="H11" s="10" t="n"/>
      <c r="I11" s="11" t="n"/>
      <c r="J11" s="8" t="n"/>
      <c r="K11" s="11" t="n"/>
      <c r="L11" s="8" t="n"/>
      <c r="M11" s="8" t="n"/>
      <c r="N11" s="9" t="n"/>
      <c r="O11" s="12" t="n"/>
      <c r="P11" s="13">
        <f>IF(A11="","",IF(M11="Cancelled","Cancelled",IF(M11="Closed","Closed",IF(D11="","Draft",IF(AND(N(G11)&gt;0,N(H11)&gt;=N(G11)),"Received",IF(N(H11)&gt;0,"Part-received",IF(E11&lt;&gt;"","Confirmed","Sent")))))))</f>
        <v/>
      </c>
      <c r="Q11" s="13">
        <f>IF(OR(A11="",M11="Cancelled"),"",N(G11)-N(H11))</f>
        <v/>
      </c>
      <c r="R11" s="14">
        <f>IF(OR(A11="",N(G11)=0),"",N(H11)/G11)</f>
        <v/>
      </c>
      <c r="S11" s="13">
        <f>IF(OR(A11="",F11="",D11="",M11&lt;&gt;"",N(G11)-N(H11)&lt;=0),"",MAX(0,$C$2-F11))</f>
        <v/>
      </c>
      <c r="T11" s="15">
        <f>IF(A11="","",TRIM(IF(AND(S11&lt;&gt;"",N(S11)&gt;0),"Late. ","")&amp;IF(AND(P11="Sent",$C$2-D11&gt;3),"Not confirmed. ","")&amp;IF(AND(K11&lt;&gt;"",N(Q11)&gt;0,M11=""),"Invoice before full delivery. ","")&amp;IF(AND(N(H11)&gt;0,L11&lt;&gt;"Yes"),"Store cost not updated. ","")))</f>
        <v/>
      </c>
    </row>
    <row r="12">
      <c r="A12" s="8" t="n"/>
      <c r="B12" s="8" t="n"/>
      <c r="C12" s="9" t="n"/>
      <c r="D12" s="9" t="n"/>
      <c r="E12" s="9" t="n"/>
      <c r="F12" s="9" t="n"/>
      <c r="G12" s="10" t="n"/>
      <c r="H12" s="10" t="n"/>
      <c r="I12" s="11" t="n"/>
      <c r="J12" s="8" t="n"/>
      <c r="K12" s="11" t="n"/>
      <c r="L12" s="8" t="n"/>
      <c r="M12" s="8" t="n"/>
      <c r="N12" s="9" t="n"/>
      <c r="O12" s="12" t="n"/>
      <c r="P12" s="13">
        <f>IF(A12="","",IF(M12="Cancelled","Cancelled",IF(M12="Closed","Closed",IF(D12="","Draft",IF(AND(N(G12)&gt;0,N(H12)&gt;=N(G12)),"Received",IF(N(H12)&gt;0,"Part-received",IF(E12&lt;&gt;"","Confirmed","Sent")))))))</f>
        <v/>
      </c>
      <c r="Q12" s="13">
        <f>IF(OR(A12="",M12="Cancelled"),"",N(G12)-N(H12))</f>
        <v/>
      </c>
      <c r="R12" s="14">
        <f>IF(OR(A12="",N(G12)=0),"",N(H12)/G12)</f>
        <v/>
      </c>
      <c r="S12" s="13">
        <f>IF(OR(A12="",F12="",D12="",M12&lt;&gt;"",N(G12)-N(H12)&lt;=0),"",MAX(0,$C$2-F12))</f>
        <v/>
      </c>
      <c r="T12" s="15">
        <f>IF(A12="","",TRIM(IF(AND(S12&lt;&gt;"",N(S12)&gt;0),"Late. ","")&amp;IF(AND(P12="Sent",$C$2-D12&gt;3),"Not confirmed. ","")&amp;IF(AND(K12&lt;&gt;"",N(Q12)&gt;0,M12=""),"Invoice before full delivery. ","")&amp;IF(AND(N(H12)&gt;0,L12&lt;&gt;"Yes"),"Store cost not updated. ","")))</f>
        <v/>
      </c>
    </row>
    <row r="13">
      <c r="A13" s="8" t="n"/>
      <c r="B13" s="8" t="n"/>
      <c r="C13" s="9" t="n"/>
      <c r="D13" s="9" t="n"/>
      <c r="E13" s="9" t="n"/>
      <c r="F13" s="9" t="n"/>
      <c r="G13" s="10" t="n"/>
      <c r="H13" s="10" t="n"/>
      <c r="I13" s="11" t="n"/>
      <c r="J13" s="8" t="n"/>
      <c r="K13" s="11" t="n"/>
      <c r="L13" s="8" t="n"/>
      <c r="M13" s="8" t="n"/>
      <c r="N13" s="9" t="n"/>
      <c r="O13" s="12" t="n"/>
      <c r="P13" s="13">
        <f>IF(A13="","",IF(M13="Cancelled","Cancelled",IF(M13="Closed","Closed",IF(D13="","Draft",IF(AND(N(G13)&gt;0,N(H13)&gt;=N(G13)),"Received",IF(N(H13)&gt;0,"Part-received",IF(E13&lt;&gt;"","Confirmed","Sent")))))))</f>
        <v/>
      </c>
      <c r="Q13" s="13">
        <f>IF(OR(A13="",M13="Cancelled"),"",N(G13)-N(H13))</f>
        <v/>
      </c>
      <c r="R13" s="14">
        <f>IF(OR(A13="",N(G13)=0),"",N(H13)/G13)</f>
        <v/>
      </c>
      <c r="S13" s="13">
        <f>IF(OR(A13="",F13="",D13="",M13&lt;&gt;"",N(G13)-N(H13)&lt;=0),"",MAX(0,$C$2-F13))</f>
        <v/>
      </c>
      <c r="T13" s="15">
        <f>IF(A13="","",TRIM(IF(AND(S13&lt;&gt;"",N(S13)&gt;0),"Late. ","")&amp;IF(AND(P13="Sent",$C$2-D13&gt;3),"Not confirmed. ","")&amp;IF(AND(K13&lt;&gt;"",N(Q13)&gt;0,M13=""),"Invoice before full delivery. ","")&amp;IF(AND(N(H13)&gt;0,L13&lt;&gt;"Yes"),"Store cost not updated. ","")))</f>
        <v/>
      </c>
    </row>
    <row r="14">
      <c r="A14" s="8" t="n"/>
      <c r="B14" s="8" t="n"/>
      <c r="C14" s="9" t="n"/>
      <c r="D14" s="9" t="n"/>
      <c r="E14" s="9" t="n"/>
      <c r="F14" s="9" t="n"/>
      <c r="G14" s="10" t="n"/>
      <c r="H14" s="10" t="n"/>
      <c r="I14" s="11" t="n"/>
      <c r="J14" s="8" t="n"/>
      <c r="K14" s="11" t="n"/>
      <c r="L14" s="8" t="n"/>
      <c r="M14" s="8" t="n"/>
      <c r="N14" s="9" t="n"/>
      <c r="O14" s="12" t="n"/>
      <c r="P14" s="13">
        <f>IF(A14="","",IF(M14="Cancelled","Cancelled",IF(M14="Closed","Closed",IF(D14="","Draft",IF(AND(N(G14)&gt;0,N(H14)&gt;=N(G14)),"Received",IF(N(H14)&gt;0,"Part-received",IF(E14&lt;&gt;"","Confirmed","Sent")))))))</f>
        <v/>
      </c>
      <c r="Q14" s="13">
        <f>IF(OR(A14="",M14="Cancelled"),"",N(G14)-N(H14))</f>
        <v/>
      </c>
      <c r="R14" s="14">
        <f>IF(OR(A14="",N(G14)=0),"",N(H14)/G14)</f>
        <v/>
      </c>
      <c r="S14" s="13">
        <f>IF(OR(A14="",F14="",D14="",M14&lt;&gt;"",N(G14)-N(H14)&lt;=0),"",MAX(0,$C$2-F14))</f>
        <v/>
      </c>
      <c r="T14" s="15">
        <f>IF(A14="","",TRIM(IF(AND(S14&lt;&gt;"",N(S14)&gt;0),"Late. ","")&amp;IF(AND(P14="Sent",$C$2-D14&gt;3),"Not confirmed. ","")&amp;IF(AND(K14&lt;&gt;"",N(Q14)&gt;0,M14=""),"Invoice before full delivery. ","")&amp;IF(AND(N(H14)&gt;0,L14&lt;&gt;"Yes"),"Store cost not updated. ","")))</f>
        <v/>
      </c>
    </row>
    <row r="15">
      <c r="A15" s="8" t="n"/>
      <c r="B15" s="8" t="n"/>
      <c r="C15" s="9" t="n"/>
      <c r="D15" s="9" t="n"/>
      <c r="E15" s="9" t="n"/>
      <c r="F15" s="9" t="n"/>
      <c r="G15" s="10" t="n"/>
      <c r="H15" s="10" t="n"/>
      <c r="I15" s="11" t="n"/>
      <c r="J15" s="8" t="n"/>
      <c r="K15" s="11" t="n"/>
      <c r="L15" s="8" t="n"/>
      <c r="M15" s="8" t="n"/>
      <c r="N15" s="9" t="n"/>
      <c r="O15" s="12" t="n"/>
      <c r="P15" s="13">
        <f>IF(A15="","",IF(M15="Cancelled","Cancelled",IF(M15="Closed","Closed",IF(D15="","Draft",IF(AND(N(G15)&gt;0,N(H15)&gt;=N(G15)),"Received",IF(N(H15)&gt;0,"Part-received",IF(E15&lt;&gt;"","Confirmed","Sent")))))))</f>
        <v/>
      </c>
      <c r="Q15" s="13">
        <f>IF(OR(A15="",M15="Cancelled"),"",N(G15)-N(H15))</f>
        <v/>
      </c>
      <c r="R15" s="14">
        <f>IF(OR(A15="",N(G15)=0),"",N(H15)/G15)</f>
        <v/>
      </c>
      <c r="S15" s="13">
        <f>IF(OR(A15="",F15="",D15="",M15&lt;&gt;"",N(G15)-N(H15)&lt;=0),"",MAX(0,$C$2-F15))</f>
        <v/>
      </c>
      <c r="T15" s="15">
        <f>IF(A15="","",TRIM(IF(AND(S15&lt;&gt;"",N(S15)&gt;0),"Late. ","")&amp;IF(AND(P15="Sent",$C$2-D15&gt;3),"Not confirmed. ","")&amp;IF(AND(K15&lt;&gt;"",N(Q15)&gt;0,M15=""),"Invoice before full delivery. ","")&amp;IF(AND(N(H15)&gt;0,L15&lt;&gt;"Yes"),"Store cost not updated. ","")))</f>
        <v/>
      </c>
    </row>
    <row r="16">
      <c r="A16" s="8" t="n"/>
      <c r="B16" s="8" t="n"/>
      <c r="C16" s="9" t="n"/>
      <c r="D16" s="9" t="n"/>
      <c r="E16" s="9" t="n"/>
      <c r="F16" s="9" t="n"/>
      <c r="G16" s="10" t="n"/>
      <c r="H16" s="10" t="n"/>
      <c r="I16" s="11" t="n"/>
      <c r="J16" s="8" t="n"/>
      <c r="K16" s="11" t="n"/>
      <c r="L16" s="8" t="n"/>
      <c r="M16" s="8" t="n"/>
      <c r="N16" s="9" t="n"/>
      <c r="O16" s="12" t="n"/>
      <c r="P16" s="13">
        <f>IF(A16="","",IF(M16="Cancelled","Cancelled",IF(M16="Closed","Closed",IF(D16="","Draft",IF(AND(N(G16)&gt;0,N(H16)&gt;=N(G16)),"Received",IF(N(H16)&gt;0,"Part-received",IF(E16&lt;&gt;"","Confirmed","Sent")))))))</f>
        <v/>
      </c>
      <c r="Q16" s="13">
        <f>IF(OR(A16="",M16="Cancelled"),"",N(G16)-N(H16))</f>
        <v/>
      </c>
      <c r="R16" s="14">
        <f>IF(OR(A16="",N(G16)=0),"",N(H16)/G16)</f>
        <v/>
      </c>
      <c r="S16" s="13">
        <f>IF(OR(A16="",F16="",D16="",M16&lt;&gt;"",N(G16)-N(H16)&lt;=0),"",MAX(0,$C$2-F16))</f>
        <v/>
      </c>
      <c r="T16" s="15">
        <f>IF(A16="","",TRIM(IF(AND(S16&lt;&gt;"",N(S16)&gt;0),"Late. ","")&amp;IF(AND(P16="Sent",$C$2-D16&gt;3),"Not confirmed. ","")&amp;IF(AND(K16&lt;&gt;"",N(Q16)&gt;0,M16=""),"Invoice before full delivery. ","")&amp;IF(AND(N(H16)&gt;0,L16&lt;&gt;"Yes"),"Store cost not updated. ","")))</f>
        <v/>
      </c>
    </row>
    <row r="17">
      <c r="A17" s="8" t="n"/>
      <c r="B17" s="8" t="n"/>
      <c r="C17" s="9" t="n"/>
      <c r="D17" s="9" t="n"/>
      <c r="E17" s="9" t="n"/>
      <c r="F17" s="9" t="n"/>
      <c r="G17" s="10" t="n"/>
      <c r="H17" s="10" t="n"/>
      <c r="I17" s="11" t="n"/>
      <c r="J17" s="8" t="n"/>
      <c r="K17" s="11" t="n"/>
      <c r="L17" s="8" t="n"/>
      <c r="M17" s="8" t="n"/>
      <c r="N17" s="9" t="n"/>
      <c r="O17" s="12" t="n"/>
      <c r="P17" s="13">
        <f>IF(A17="","",IF(M17="Cancelled","Cancelled",IF(M17="Closed","Closed",IF(D17="","Draft",IF(AND(N(G17)&gt;0,N(H17)&gt;=N(G17)),"Received",IF(N(H17)&gt;0,"Part-received",IF(E17&lt;&gt;"","Confirmed","Sent")))))))</f>
        <v/>
      </c>
      <c r="Q17" s="13">
        <f>IF(OR(A17="",M17="Cancelled"),"",N(G17)-N(H17))</f>
        <v/>
      </c>
      <c r="R17" s="14">
        <f>IF(OR(A17="",N(G17)=0),"",N(H17)/G17)</f>
        <v/>
      </c>
      <c r="S17" s="13">
        <f>IF(OR(A17="",F17="",D17="",M17&lt;&gt;"",N(G17)-N(H17)&lt;=0),"",MAX(0,$C$2-F17))</f>
        <v/>
      </c>
      <c r="T17" s="15">
        <f>IF(A17="","",TRIM(IF(AND(S17&lt;&gt;"",N(S17)&gt;0),"Late. ","")&amp;IF(AND(P17="Sent",$C$2-D17&gt;3),"Not confirmed. ","")&amp;IF(AND(K17&lt;&gt;"",N(Q17)&gt;0,M17=""),"Invoice before full delivery. ","")&amp;IF(AND(N(H17)&gt;0,L17&lt;&gt;"Yes"),"Store cost not updated. ","")))</f>
        <v/>
      </c>
    </row>
    <row r="18">
      <c r="A18" s="8" t="n"/>
      <c r="B18" s="8" t="n"/>
      <c r="C18" s="9" t="n"/>
      <c r="D18" s="9" t="n"/>
      <c r="E18" s="9" t="n"/>
      <c r="F18" s="9" t="n"/>
      <c r="G18" s="10" t="n"/>
      <c r="H18" s="10" t="n"/>
      <c r="I18" s="11" t="n"/>
      <c r="J18" s="8" t="n"/>
      <c r="K18" s="11" t="n"/>
      <c r="L18" s="8" t="n"/>
      <c r="M18" s="8" t="n"/>
      <c r="N18" s="9" t="n"/>
      <c r="O18" s="12" t="n"/>
      <c r="P18" s="13">
        <f>IF(A18="","",IF(M18="Cancelled","Cancelled",IF(M18="Closed","Closed",IF(D18="","Draft",IF(AND(N(G18)&gt;0,N(H18)&gt;=N(G18)),"Received",IF(N(H18)&gt;0,"Part-received",IF(E18&lt;&gt;"","Confirmed","Sent")))))))</f>
        <v/>
      </c>
      <c r="Q18" s="13">
        <f>IF(OR(A18="",M18="Cancelled"),"",N(G18)-N(H18))</f>
        <v/>
      </c>
      <c r="R18" s="14">
        <f>IF(OR(A18="",N(G18)=0),"",N(H18)/G18)</f>
        <v/>
      </c>
      <c r="S18" s="13">
        <f>IF(OR(A18="",F18="",D18="",M18&lt;&gt;"",N(G18)-N(H18)&lt;=0),"",MAX(0,$C$2-F18))</f>
        <v/>
      </c>
      <c r="T18" s="15">
        <f>IF(A18="","",TRIM(IF(AND(S18&lt;&gt;"",N(S18)&gt;0),"Late. ","")&amp;IF(AND(P18="Sent",$C$2-D18&gt;3),"Not confirmed. ","")&amp;IF(AND(K18&lt;&gt;"",N(Q18)&gt;0,M18=""),"Invoice before full delivery. ","")&amp;IF(AND(N(H18)&gt;0,L18&lt;&gt;"Yes"),"Store cost not updated. ","")))</f>
        <v/>
      </c>
    </row>
    <row r="19">
      <c r="A19" s="8" t="n"/>
      <c r="B19" s="8" t="n"/>
      <c r="C19" s="9" t="n"/>
      <c r="D19" s="9" t="n"/>
      <c r="E19" s="9" t="n"/>
      <c r="F19" s="9" t="n"/>
      <c r="G19" s="10" t="n"/>
      <c r="H19" s="10" t="n"/>
      <c r="I19" s="11" t="n"/>
      <c r="J19" s="8" t="n"/>
      <c r="K19" s="11" t="n"/>
      <c r="L19" s="8" t="n"/>
      <c r="M19" s="8" t="n"/>
      <c r="N19" s="9" t="n"/>
      <c r="O19" s="12" t="n"/>
      <c r="P19" s="13">
        <f>IF(A19="","",IF(M19="Cancelled","Cancelled",IF(M19="Closed","Closed",IF(D19="","Draft",IF(AND(N(G19)&gt;0,N(H19)&gt;=N(G19)),"Received",IF(N(H19)&gt;0,"Part-received",IF(E19&lt;&gt;"","Confirmed","Sent")))))))</f>
        <v/>
      </c>
      <c r="Q19" s="13">
        <f>IF(OR(A19="",M19="Cancelled"),"",N(G19)-N(H19))</f>
        <v/>
      </c>
      <c r="R19" s="14">
        <f>IF(OR(A19="",N(G19)=0),"",N(H19)/G19)</f>
        <v/>
      </c>
      <c r="S19" s="13">
        <f>IF(OR(A19="",F19="",D19="",M19&lt;&gt;"",N(G19)-N(H19)&lt;=0),"",MAX(0,$C$2-F19))</f>
        <v/>
      </c>
      <c r="T19" s="15">
        <f>IF(A19="","",TRIM(IF(AND(S19&lt;&gt;"",N(S19)&gt;0),"Late. ","")&amp;IF(AND(P19="Sent",$C$2-D19&gt;3),"Not confirmed. ","")&amp;IF(AND(K19&lt;&gt;"",N(Q19)&gt;0,M19=""),"Invoice before full delivery. ","")&amp;IF(AND(N(H19)&gt;0,L19&lt;&gt;"Yes"),"Store cost not updated. ","")))</f>
        <v/>
      </c>
    </row>
    <row r="20">
      <c r="A20" s="8" t="n"/>
      <c r="B20" s="8" t="n"/>
      <c r="C20" s="9" t="n"/>
      <c r="D20" s="9" t="n"/>
      <c r="E20" s="9" t="n"/>
      <c r="F20" s="9" t="n"/>
      <c r="G20" s="10" t="n"/>
      <c r="H20" s="10" t="n"/>
      <c r="I20" s="11" t="n"/>
      <c r="J20" s="8" t="n"/>
      <c r="K20" s="11" t="n"/>
      <c r="L20" s="8" t="n"/>
      <c r="M20" s="8" t="n"/>
      <c r="N20" s="9" t="n"/>
      <c r="O20" s="12" t="n"/>
      <c r="P20" s="13">
        <f>IF(A20="","",IF(M20="Cancelled","Cancelled",IF(M20="Closed","Closed",IF(D20="","Draft",IF(AND(N(G20)&gt;0,N(H20)&gt;=N(G20)),"Received",IF(N(H20)&gt;0,"Part-received",IF(E20&lt;&gt;"","Confirmed","Sent")))))))</f>
        <v/>
      </c>
      <c r="Q20" s="13">
        <f>IF(OR(A20="",M20="Cancelled"),"",N(G20)-N(H20))</f>
        <v/>
      </c>
      <c r="R20" s="14">
        <f>IF(OR(A20="",N(G20)=0),"",N(H20)/G20)</f>
        <v/>
      </c>
      <c r="S20" s="13">
        <f>IF(OR(A20="",F20="",D20="",M20&lt;&gt;"",N(G20)-N(H20)&lt;=0),"",MAX(0,$C$2-F20))</f>
        <v/>
      </c>
      <c r="T20" s="15">
        <f>IF(A20="","",TRIM(IF(AND(S20&lt;&gt;"",N(S20)&gt;0),"Late. ","")&amp;IF(AND(P20="Sent",$C$2-D20&gt;3),"Not confirmed. ","")&amp;IF(AND(K20&lt;&gt;"",N(Q20)&gt;0,M20=""),"Invoice before full delivery. ","")&amp;IF(AND(N(H20)&gt;0,L20&lt;&gt;"Yes"),"Store cost not updated. ","")))</f>
        <v/>
      </c>
    </row>
    <row r="21">
      <c r="A21" s="8" t="n"/>
      <c r="B21" s="8" t="n"/>
      <c r="C21" s="9" t="n"/>
      <c r="D21" s="9" t="n"/>
      <c r="E21" s="9" t="n"/>
      <c r="F21" s="9" t="n"/>
      <c r="G21" s="10" t="n"/>
      <c r="H21" s="10" t="n"/>
      <c r="I21" s="11" t="n"/>
      <c r="J21" s="8" t="n"/>
      <c r="K21" s="11" t="n"/>
      <c r="L21" s="8" t="n"/>
      <c r="M21" s="8" t="n"/>
      <c r="N21" s="9" t="n"/>
      <c r="O21" s="12" t="n"/>
      <c r="P21" s="13">
        <f>IF(A21="","",IF(M21="Cancelled","Cancelled",IF(M21="Closed","Closed",IF(D21="","Draft",IF(AND(N(G21)&gt;0,N(H21)&gt;=N(G21)),"Received",IF(N(H21)&gt;0,"Part-received",IF(E21&lt;&gt;"","Confirmed","Sent")))))))</f>
        <v/>
      </c>
      <c r="Q21" s="13">
        <f>IF(OR(A21="",M21="Cancelled"),"",N(G21)-N(H21))</f>
        <v/>
      </c>
      <c r="R21" s="14">
        <f>IF(OR(A21="",N(G21)=0),"",N(H21)/G21)</f>
        <v/>
      </c>
      <c r="S21" s="13">
        <f>IF(OR(A21="",F21="",D21="",M21&lt;&gt;"",N(G21)-N(H21)&lt;=0),"",MAX(0,$C$2-F21))</f>
        <v/>
      </c>
      <c r="T21" s="15">
        <f>IF(A21="","",TRIM(IF(AND(S21&lt;&gt;"",N(S21)&gt;0),"Late. ","")&amp;IF(AND(P21="Sent",$C$2-D21&gt;3),"Not confirmed. ","")&amp;IF(AND(K21&lt;&gt;"",N(Q21)&gt;0,M21=""),"Invoice before full delivery. ","")&amp;IF(AND(N(H21)&gt;0,L21&lt;&gt;"Yes"),"Store cost not updated. ","")))</f>
        <v/>
      </c>
    </row>
    <row r="22">
      <c r="A22" s="8" t="n"/>
      <c r="B22" s="8" t="n"/>
      <c r="C22" s="9" t="n"/>
      <c r="D22" s="9" t="n"/>
      <c r="E22" s="9" t="n"/>
      <c r="F22" s="9" t="n"/>
      <c r="G22" s="10" t="n"/>
      <c r="H22" s="10" t="n"/>
      <c r="I22" s="11" t="n"/>
      <c r="J22" s="8" t="n"/>
      <c r="K22" s="11" t="n"/>
      <c r="L22" s="8" t="n"/>
      <c r="M22" s="8" t="n"/>
      <c r="N22" s="9" t="n"/>
      <c r="O22" s="12" t="n"/>
      <c r="P22" s="13">
        <f>IF(A22="","",IF(M22="Cancelled","Cancelled",IF(M22="Closed","Closed",IF(D22="","Draft",IF(AND(N(G22)&gt;0,N(H22)&gt;=N(G22)),"Received",IF(N(H22)&gt;0,"Part-received",IF(E22&lt;&gt;"","Confirmed","Sent")))))))</f>
        <v/>
      </c>
      <c r="Q22" s="13">
        <f>IF(OR(A22="",M22="Cancelled"),"",N(G22)-N(H22))</f>
        <v/>
      </c>
      <c r="R22" s="14">
        <f>IF(OR(A22="",N(G22)=0),"",N(H22)/G22)</f>
        <v/>
      </c>
      <c r="S22" s="13">
        <f>IF(OR(A22="",F22="",D22="",M22&lt;&gt;"",N(G22)-N(H22)&lt;=0),"",MAX(0,$C$2-F22))</f>
        <v/>
      </c>
      <c r="T22" s="15">
        <f>IF(A22="","",TRIM(IF(AND(S22&lt;&gt;"",N(S22)&gt;0),"Late. ","")&amp;IF(AND(P22="Sent",$C$2-D22&gt;3),"Not confirmed. ","")&amp;IF(AND(K22&lt;&gt;"",N(Q22)&gt;0,M22=""),"Invoice before full delivery. ","")&amp;IF(AND(N(H22)&gt;0,L22&lt;&gt;"Yes"),"Store cost not updated. ","")))</f>
        <v/>
      </c>
    </row>
    <row r="23">
      <c r="A23" s="8" t="n"/>
      <c r="B23" s="8" t="n"/>
      <c r="C23" s="9" t="n"/>
      <c r="D23" s="9" t="n"/>
      <c r="E23" s="9" t="n"/>
      <c r="F23" s="9" t="n"/>
      <c r="G23" s="10" t="n"/>
      <c r="H23" s="10" t="n"/>
      <c r="I23" s="11" t="n"/>
      <c r="J23" s="8" t="n"/>
      <c r="K23" s="11" t="n"/>
      <c r="L23" s="8" t="n"/>
      <c r="M23" s="8" t="n"/>
      <c r="N23" s="9" t="n"/>
      <c r="O23" s="12" t="n"/>
      <c r="P23" s="13">
        <f>IF(A23="","",IF(M23="Cancelled","Cancelled",IF(M23="Closed","Closed",IF(D23="","Draft",IF(AND(N(G23)&gt;0,N(H23)&gt;=N(G23)),"Received",IF(N(H23)&gt;0,"Part-received",IF(E23&lt;&gt;"","Confirmed","Sent")))))))</f>
        <v/>
      </c>
      <c r="Q23" s="13">
        <f>IF(OR(A23="",M23="Cancelled"),"",N(G23)-N(H23))</f>
        <v/>
      </c>
      <c r="R23" s="14">
        <f>IF(OR(A23="",N(G23)=0),"",N(H23)/G23)</f>
        <v/>
      </c>
      <c r="S23" s="13">
        <f>IF(OR(A23="",F23="",D23="",M23&lt;&gt;"",N(G23)-N(H23)&lt;=0),"",MAX(0,$C$2-F23))</f>
        <v/>
      </c>
      <c r="T23" s="15">
        <f>IF(A23="","",TRIM(IF(AND(S23&lt;&gt;"",N(S23)&gt;0),"Late. ","")&amp;IF(AND(P23="Sent",$C$2-D23&gt;3),"Not confirmed. ","")&amp;IF(AND(K23&lt;&gt;"",N(Q23)&gt;0,M23=""),"Invoice before full delivery. ","")&amp;IF(AND(N(H23)&gt;0,L23&lt;&gt;"Yes"),"Store cost not updated. ","")))</f>
        <v/>
      </c>
    </row>
    <row r="24">
      <c r="A24" s="8" t="n"/>
      <c r="B24" s="8" t="n"/>
      <c r="C24" s="9" t="n"/>
      <c r="D24" s="9" t="n"/>
      <c r="E24" s="9" t="n"/>
      <c r="F24" s="9" t="n"/>
      <c r="G24" s="10" t="n"/>
      <c r="H24" s="10" t="n"/>
      <c r="I24" s="11" t="n"/>
      <c r="J24" s="8" t="n"/>
      <c r="K24" s="11" t="n"/>
      <c r="L24" s="8" t="n"/>
      <c r="M24" s="8" t="n"/>
      <c r="N24" s="9" t="n"/>
      <c r="O24" s="12" t="n"/>
      <c r="P24" s="13">
        <f>IF(A24="","",IF(M24="Cancelled","Cancelled",IF(M24="Closed","Closed",IF(D24="","Draft",IF(AND(N(G24)&gt;0,N(H24)&gt;=N(G24)),"Received",IF(N(H24)&gt;0,"Part-received",IF(E24&lt;&gt;"","Confirmed","Sent")))))))</f>
        <v/>
      </c>
      <c r="Q24" s="13">
        <f>IF(OR(A24="",M24="Cancelled"),"",N(G24)-N(H24))</f>
        <v/>
      </c>
      <c r="R24" s="14">
        <f>IF(OR(A24="",N(G24)=0),"",N(H24)/G24)</f>
        <v/>
      </c>
      <c r="S24" s="13">
        <f>IF(OR(A24="",F24="",D24="",M24&lt;&gt;"",N(G24)-N(H24)&lt;=0),"",MAX(0,$C$2-F24))</f>
        <v/>
      </c>
      <c r="T24" s="15">
        <f>IF(A24="","",TRIM(IF(AND(S24&lt;&gt;"",N(S24)&gt;0),"Late. ","")&amp;IF(AND(P24="Sent",$C$2-D24&gt;3),"Not confirmed. ","")&amp;IF(AND(K24&lt;&gt;"",N(Q24)&gt;0,M24=""),"Invoice before full delivery. ","")&amp;IF(AND(N(H24)&gt;0,L24&lt;&gt;"Yes"),"Store cost not updated. ","")))</f>
        <v/>
      </c>
    </row>
    <row r="25">
      <c r="A25" s="8" t="n"/>
      <c r="B25" s="8" t="n"/>
      <c r="C25" s="9" t="n"/>
      <c r="D25" s="9" t="n"/>
      <c r="E25" s="9" t="n"/>
      <c r="F25" s="9" t="n"/>
      <c r="G25" s="10" t="n"/>
      <c r="H25" s="10" t="n"/>
      <c r="I25" s="11" t="n"/>
      <c r="J25" s="8" t="n"/>
      <c r="K25" s="11" t="n"/>
      <c r="L25" s="8" t="n"/>
      <c r="M25" s="8" t="n"/>
      <c r="N25" s="9" t="n"/>
      <c r="O25" s="12" t="n"/>
      <c r="P25" s="13">
        <f>IF(A25="","",IF(M25="Cancelled","Cancelled",IF(M25="Closed","Closed",IF(D25="","Draft",IF(AND(N(G25)&gt;0,N(H25)&gt;=N(G25)),"Received",IF(N(H25)&gt;0,"Part-received",IF(E25&lt;&gt;"","Confirmed","Sent")))))))</f>
        <v/>
      </c>
      <c r="Q25" s="13">
        <f>IF(OR(A25="",M25="Cancelled"),"",N(G25)-N(H25))</f>
        <v/>
      </c>
      <c r="R25" s="14">
        <f>IF(OR(A25="",N(G25)=0),"",N(H25)/G25)</f>
        <v/>
      </c>
      <c r="S25" s="13">
        <f>IF(OR(A25="",F25="",D25="",M25&lt;&gt;"",N(G25)-N(H25)&lt;=0),"",MAX(0,$C$2-F25))</f>
        <v/>
      </c>
      <c r="T25" s="15">
        <f>IF(A25="","",TRIM(IF(AND(S25&lt;&gt;"",N(S25)&gt;0),"Late. ","")&amp;IF(AND(P25="Sent",$C$2-D25&gt;3),"Not confirmed. ","")&amp;IF(AND(K25&lt;&gt;"",N(Q25)&gt;0,M25=""),"Invoice before full delivery. ","")&amp;IF(AND(N(H25)&gt;0,L25&lt;&gt;"Yes"),"Store cost not updated. ","")))</f>
        <v/>
      </c>
    </row>
    <row r="26">
      <c r="A26" s="8" t="n"/>
      <c r="B26" s="8" t="n"/>
      <c r="C26" s="9" t="n"/>
      <c r="D26" s="9" t="n"/>
      <c r="E26" s="9" t="n"/>
      <c r="F26" s="9" t="n"/>
      <c r="G26" s="10" t="n"/>
      <c r="H26" s="10" t="n"/>
      <c r="I26" s="11" t="n"/>
      <c r="J26" s="8" t="n"/>
      <c r="K26" s="11" t="n"/>
      <c r="L26" s="8" t="n"/>
      <c r="M26" s="8" t="n"/>
      <c r="N26" s="9" t="n"/>
      <c r="O26" s="12" t="n"/>
      <c r="P26" s="13">
        <f>IF(A26="","",IF(M26="Cancelled","Cancelled",IF(M26="Closed","Closed",IF(D26="","Draft",IF(AND(N(G26)&gt;0,N(H26)&gt;=N(G26)),"Received",IF(N(H26)&gt;0,"Part-received",IF(E26&lt;&gt;"","Confirmed","Sent")))))))</f>
        <v/>
      </c>
      <c r="Q26" s="13">
        <f>IF(OR(A26="",M26="Cancelled"),"",N(G26)-N(H26))</f>
        <v/>
      </c>
      <c r="R26" s="14">
        <f>IF(OR(A26="",N(G26)=0),"",N(H26)/G26)</f>
        <v/>
      </c>
      <c r="S26" s="13">
        <f>IF(OR(A26="",F26="",D26="",M26&lt;&gt;"",N(G26)-N(H26)&lt;=0),"",MAX(0,$C$2-F26))</f>
        <v/>
      </c>
      <c r="T26" s="15">
        <f>IF(A26="","",TRIM(IF(AND(S26&lt;&gt;"",N(S26)&gt;0),"Late. ","")&amp;IF(AND(P26="Sent",$C$2-D26&gt;3),"Not confirmed. ","")&amp;IF(AND(K26&lt;&gt;"",N(Q26)&gt;0,M26=""),"Invoice before full delivery. ","")&amp;IF(AND(N(H26)&gt;0,L26&lt;&gt;"Yes"),"Store cost not updated. ","")))</f>
        <v/>
      </c>
    </row>
    <row r="27">
      <c r="A27" s="8" t="n"/>
      <c r="B27" s="8" t="n"/>
      <c r="C27" s="9" t="n"/>
      <c r="D27" s="9" t="n"/>
      <c r="E27" s="9" t="n"/>
      <c r="F27" s="9" t="n"/>
      <c r="G27" s="10" t="n"/>
      <c r="H27" s="10" t="n"/>
      <c r="I27" s="11" t="n"/>
      <c r="J27" s="8" t="n"/>
      <c r="K27" s="11" t="n"/>
      <c r="L27" s="8" t="n"/>
      <c r="M27" s="8" t="n"/>
      <c r="N27" s="9" t="n"/>
      <c r="O27" s="12" t="n"/>
      <c r="P27" s="13">
        <f>IF(A27="","",IF(M27="Cancelled","Cancelled",IF(M27="Closed","Closed",IF(D27="","Draft",IF(AND(N(G27)&gt;0,N(H27)&gt;=N(G27)),"Received",IF(N(H27)&gt;0,"Part-received",IF(E27&lt;&gt;"","Confirmed","Sent")))))))</f>
        <v/>
      </c>
      <c r="Q27" s="13">
        <f>IF(OR(A27="",M27="Cancelled"),"",N(G27)-N(H27))</f>
        <v/>
      </c>
      <c r="R27" s="14">
        <f>IF(OR(A27="",N(G27)=0),"",N(H27)/G27)</f>
        <v/>
      </c>
      <c r="S27" s="13">
        <f>IF(OR(A27="",F27="",D27="",M27&lt;&gt;"",N(G27)-N(H27)&lt;=0),"",MAX(0,$C$2-F27))</f>
        <v/>
      </c>
      <c r="T27" s="15">
        <f>IF(A27="","",TRIM(IF(AND(S27&lt;&gt;"",N(S27)&gt;0),"Late. ","")&amp;IF(AND(P27="Sent",$C$2-D27&gt;3),"Not confirmed. ","")&amp;IF(AND(K27&lt;&gt;"",N(Q27)&gt;0,M27=""),"Invoice before full delivery. ","")&amp;IF(AND(N(H27)&gt;0,L27&lt;&gt;"Yes"),"Store cost not updated. ","")))</f>
        <v/>
      </c>
    </row>
    <row r="28">
      <c r="A28" s="8" t="n"/>
      <c r="B28" s="8" t="n"/>
      <c r="C28" s="9" t="n"/>
      <c r="D28" s="9" t="n"/>
      <c r="E28" s="9" t="n"/>
      <c r="F28" s="9" t="n"/>
      <c r="G28" s="10" t="n"/>
      <c r="H28" s="10" t="n"/>
      <c r="I28" s="11" t="n"/>
      <c r="J28" s="8" t="n"/>
      <c r="K28" s="11" t="n"/>
      <c r="L28" s="8" t="n"/>
      <c r="M28" s="8" t="n"/>
      <c r="N28" s="9" t="n"/>
      <c r="O28" s="12" t="n"/>
      <c r="P28" s="13">
        <f>IF(A28="","",IF(M28="Cancelled","Cancelled",IF(M28="Closed","Closed",IF(D28="","Draft",IF(AND(N(G28)&gt;0,N(H28)&gt;=N(G28)),"Received",IF(N(H28)&gt;0,"Part-received",IF(E28&lt;&gt;"","Confirmed","Sent")))))))</f>
        <v/>
      </c>
      <c r="Q28" s="13">
        <f>IF(OR(A28="",M28="Cancelled"),"",N(G28)-N(H28))</f>
        <v/>
      </c>
      <c r="R28" s="14">
        <f>IF(OR(A28="",N(G28)=0),"",N(H28)/G28)</f>
        <v/>
      </c>
      <c r="S28" s="13">
        <f>IF(OR(A28="",F28="",D28="",M28&lt;&gt;"",N(G28)-N(H28)&lt;=0),"",MAX(0,$C$2-F28))</f>
        <v/>
      </c>
      <c r="T28" s="15">
        <f>IF(A28="","",TRIM(IF(AND(S28&lt;&gt;"",N(S28)&gt;0),"Late. ","")&amp;IF(AND(P28="Sent",$C$2-D28&gt;3),"Not confirmed. ","")&amp;IF(AND(K28&lt;&gt;"",N(Q28)&gt;0,M28=""),"Invoice before full delivery. ","")&amp;IF(AND(N(H28)&gt;0,L28&lt;&gt;"Yes"),"Store cost not updated. ","")))</f>
        <v/>
      </c>
    </row>
    <row r="29">
      <c r="A29" s="8" t="n"/>
      <c r="B29" s="8" t="n"/>
      <c r="C29" s="9" t="n"/>
      <c r="D29" s="9" t="n"/>
      <c r="E29" s="9" t="n"/>
      <c r="F29" s="9" t="n"/>
      <c r="G29" s="10" t="n"/>
      <c r="H29" s="10" t="n"/>
      <c r="I29" s="11" t="n"/>
      <c r="J29" s="8" t="n"/>
      <c r="K29" s="11" t="n"/>
      <c r="L29" s="8" t="n"/>
      <c r="M29" s="8" t="n"/>
      <c r="N29" s="9" t="n"/>
      <c r="O29" s="12" t="n"/>
      <c r="P29" s="13">
        <f>IF(A29="","",IF(M29="Cancelled","Cancelled",IF(M29="Closed","Closed",IF(D29="","Draft",IF(AND(N(G29)&gt;0,N(H29)&gt;=N(G29)),"Received",IF(N(H29)&gt;0,"Part-received",IF(E29&lt;&gt;"","Confirmed","Sent")))))))</f>
        <v/>
      </c>
      <c r="Q29" s="13">
        <f>IF(OR(A29="",M29="Cancelled"),"",N(G29)-N(H29))</f>
        <v/>
      </c>
      <c r="R29" s="14">
        <f>IF(OR(A29="",N(G29)=0),"",N(H29)/G29)</f>
        <v/>
      </c>
      <c r="S29" s="13">
        <f>IF(OR(A29="",F29="",D29="",M29&lt;&gt;"",N(G29)-N(H29)&lt;=0),"",MAX(0,$C$2-F29))</f>
        <v/>
      </c>
      <c r="T29" s="15">
        <f>IF(A29="","",TRIM(IF(AND(S29&lt;&gt;"",N(S29)&gt;0),"Late. ","")&amp;IF(AND(P29="Sent",$C$2-D29&gt;3),"Not confirmed. ","")&amp;IF(AND(K29&lt;&gt;"",N(Q29)&gt;0,M29=""),"Invoice before full delivery. ","")&amp;IF(AND(N(H29)&gt;0,L29&lt;&gt;"Yes"),"Store cost not updated. ","")))</f>
        <v/>
      </c>
    </row>
    <row r="30">
      <c r="A30" s="8" t="n"/>
      <c r="B30" s="8" t="n"/>
      <c r="C30" s="9" t="n"/>
      <c r="D30" s="9" t="n"/>
      <c r="E30" s="9" t="n"/>
      <c r="F30" s="9" t="n"/>
      <c r="G30" s="10" t="n"/>
      <c r="H30" s="10" t="n"/>
      <c r="I30" s="11" t="n"/>
      <c r="J30" s="8" t="n"/>
      <c r="K30" s="11" t="n"/>
      <c r="L30" s="8" t="n"/>
      <c r="M30" s="8" t="n"/>
      <c r="N30" s="9" t="n"/>
      <c r="O30" s="12" t="n"/>
      <c r="P30" s="13">
        <f>IF(A30="","",IF(M30="Cancelled","Cancelled",IF(M30="Closed","Closed",IF(D30="","Draft",IF(AND(N(G30)&gt;0,N(H30)&gt;=N(G30)),"Received",IF(N(H30)&gt;0,"Part-received",IF(E30&lt;&gt;"","Confirmed","Sent")))))))</f>
        <v/>
      </c>
      <c r="Q30" s="13">
        <f>IF(OR(A30="",M30="Cancelled"),"",N(G30)-N(H30))</f>
        <v/>
      </c>
      <c r="R30" s="14">
        <f>IF(OR(A30="",N(G30)=0),"",N(H30)/G30)</f>
        <v/>
      </c>
      <c r="S30" s="13">
        <f>IF(OR(A30="",F30="",D30="",M30&lt;&gt;"",N(G30)-N(H30)&lt;=0),"",MAX(0,$C$2-F30))</f>
        <v/>
      </c>
      <c r="T30" s="15">
        <f>IF(A30="","",TRIM(IF(AND(S30&lt;&gt;"",N(S30)&gt;0),"Late. ","")&amp;IF(AND(P30="Sent",$C$2-D30&gt;3),"Not confirmed. ","")&amp;IF(AND(K30&lt;&gt;"",N(Q30)&gt;0,M30=""),"Invoice before full delivery. ","")&amp;IF(AND(N(H30)&gt;0,L30&lt;&gt;"Yes"),"Store cost not updated. ","")))</f>
        <v/>
      </c>
    </row>
    <row r="31">
      <c r="A31" s="8" t="n"/>
      <c r="B31" s="8" t="n"/>
      <c r="C31" s="9" t="n"/>
      <c r="D31" s="9" t="n"/>
      <c r="E31" s="9" t="n"/>
      <c r="F31" s="9" t="n"/>
      <c r="G31" s="10" t="n"/>
      <c r="H31" s="10" t="n"/>
      <c r="I31" s="11" t="n"/>
      <c r="J31" s="8" t="n"/>
      <c r="K31" s="11" t="n"/>
      <c r="L31" s="8" t="n"/>
      <c r="M31" s="8" t="n"/>
      <c r="N31" s="9" t="n"/>
      <c r="O31" s="12" t="n"/>
      <c r="P31" s="13">
        <f>IF(A31="","",IF(M31="Cancelled","Cancelled",IF(M31="Closed","Closed",IF(D31="","Draft",IF(AND(N(G31)&gt;0,N(H31)&gt;=N(G31)),"Received",IF(N(H31)&gt;0,"Part-received",IF(E31&lt;&gt;"","Confirmed","Sent")))))))</f>
        <v/>
      </c>
      <c r="Q31" s="13">
        <f>IF(OR(A31="",M31="Cancelled"),"",N(G31)-N(H31))</f>
        <v/>
      </c>
      <c r="R31" s="14">
        <f>IF(OR(A31="",N(G31)=0),"",N(H31)/G31)</f>
        <v/>
      </c>
      <c r="S31" s="13">
        <f>IF(OR(A31="",F31="",D31="",M31&lt;&gt;"",N(G31)-N(H31)&lt;=0),"",MAX(0,$C$2-F31))</f>
        <v/>
      </c>
      <c r="T31" s="15">
        <f>IF(A31="","",TRIM(IF(AND(S31&lt;&gt;"",N(S31)&gt;0),"Late. ","")&amp;IF(AND(P31="Sent",$C$2-D31&gt;3),"Not confirmed. ","")&amp;IF(AND(K31&lt;&gt;"",N(Q31)&gt;0,M31=""),"Invoice before full delivery. ","")&amp;IF(AND(N(H31)&gt;0,L31&lt;&gt;"Yes"),"Store cost not updated. ","")))</f>
        <v/>
      </c>
    </row>
    <row r="32">
      <c r="A32" s="8" t="n"/>
      <c r="B32" s="8" t="n"/>
      <c r="C32" s="9" t="n"/>
      <c r="D32" s="9" t="n"/>
      <c r="E32" s="9" t="n"/>
      <c r="F32" s="9" t="n"/>
      <c r="G32" s="10" t="n"/>
      <c r="H32" s="10" t="n"/>
      <c r="I32" s="11" t="n"/>
      <c r="J32" s="8" t="n"/>
      <c r="K32" s="11" t="n"/>
      <c r="L32" s="8" t="n"/>
      <c r="M32" s="8" t="n"/>
      <c r="N32" s="9" t="n"/>
      <c r="O32" s="12" t="n"/>
      <c r="P32" s="13">
        <f>IF(A32="","",IF(M32="Cancelled","Cancelled",IF(M32="Closed","Closed",IF(D32="","Draft",IF(AND(N(G32)&gt;0,N(H32)&gt;=N(G32)),"Received",IF(N(H32)&gt;0,"Part-received",IF(E32&lt;&gt;"","Confirmed","Sent")))))))</f>
        <v/>
      </c>
      <c r="Q32" s="13">
        <f>IF(OR(A32="",M32="Cancelled"),"",N(G32)-N(H32))</f>
        <v/>
      </c>
      <c r="R32" s="14">
        <f>IF(OR(A32="",N(G32)=0),"",N(H32)/G32)</f>
        <v/>
      </c>
      <c r="S32" s="13">
        <f>IF(OR(A32="",F32="",D32="",M32&lt;&gt;"",N(G32)-N(H32)&lt;=0),"",MAX(0,$C$2-F32))</f>
        <v/>
      </c>
      <c r="T32" s="15">
        <f>IF(A32="","",TRIM(IF(AND(S32&lt;&gt;"",N(S32)&gt;0),"Late. ","")&amp;IF(AND(P32="Sent",$C$2-D32&gt;3),"Not confirmed. ","")&amp;IF(AND(K32&lt;&gt;"",N(Q32)&gt;0,M32=""),"Invoice before full delivery. ","")&amp;IF(AND(N(H32)&gt;0,L32&lt;&gt;"Yes"),"Store cost not updated. ","")))</f>
        <v/>
      </c>
    </row>
    <row r="33">
      <c r="A33" s="8" t="n"/>
      <c r="B33" s="8" t="n"/>
      <c r="C33" s="9" t="n"/>
      <c r="D33" s="9" t="n"/>
      <c r="E33" s="9" t="n"/>
      <c r="F33" s="9" t="n"/>
      <c r="G33" s="10" t="n"/>
      <c r="H33" s="10" t="n"/>
      <c r="I33" s="11" t="n"/>
      <c r="J33" s="8" t="n"/>
      <c r="K33" s="11" t="n"/>
      <c r="L33" s="8" t="n"/>
      <c r="M33" s="8" t="n"/>
      <c r="N33" s="9" t="n"/>
      <c r="O33" s="12" t="n"/>
      <c r="P33" s="13">
        <f>IF(A33="","",IF(M33="Cancelled","Cancelled",IF(M33="Closed","Closed",IF(D33="","Draft",IF(AND(N(G33)&gt;0,N(H33)&gt;=N(G33)),"Received",IF(N(H33)&gt;0,"Part-received",IF(E33&lt;&gt;"","Confirmed","Sent")))))))</f>
        <v/>
      </c>
      <c r="Q33" s="13">
        <f>IF(OR(A33="",M33="Cancelled"),"",N(G33)-N(H33))</f>
        <v/>
      </c>
      <c r="R33" s="14">
        <f>IF(OR(A33="",N(G33)=0),"",N(H33)/G33)</f>
        <v/>
      </c>
      <c r="S33" s="13">
        <f>IF(OR(A33="",F33="",D33="",M33&lt;&gt;"",N(G33)-N(H33)&lt;=0),"",MAX(0,$C$2-F33))</f>
        <v/>
      </c>
      <c r="T33" s="15">
        <f>IF(A33="","",TRIM(IF(AND(S33&lt;&gt;"",N(S33)&gt;0),"Late. ","")&amp;IF(AND(P33="Sent",$C$2-D33&gt;3),"Not confirmed. ","")&amp;IF(AND(K33&lt;&gt;"",N(Q33)&gt;0,M33=""),"Invoice before full delivery. ","")&amp;IF(AND(N(H33)&gt;0,L33&lt;&gt;"Yes"),"Store cost not updated. ","")))</f>
        <v/>
      </c>
    </row>
    <row r="34">
      <c r="A34" s="8" t="n"/>
      <c r="B34" s="8" t="n"/>
      <c r="C34" s="9" t="n"/>
      <c r="D34" s="9" t="n"/>
      <c r="E34" s="9" t="n"/>
      <c r="F34" s="9" t="n"/>
      <c r="G34" s="10" t="n"/>
      <c r="H34" s="10" t="n"/>
      <c r="I34" s="11" t="n"/>
      <c r="J34" s="8" t="n"/>
      <c r="K34" s="11" t="n"/>
      <c r="L34" s="8" t="n"/>
      <c r="M34" s="8" t="n"/>
      <c r="N34" s="9" t="n"/>
      <c r="O34" s="12" t="n"/>
      <c r="P34" s="13">
        <f>IF(A34="","",IF(M34="Cancelled","Cancelled",IF(M34="Closed","Closed",IF(D34="","Draft",IF(AND(N(G34)&gt;0,N(H34)&gt;=N(G34)),"Received",IF(N(H34)&gt;0,"Part-received",IF(E34&lt;&gt;"","Confirmed","Sent")))))))</f>
        <v/>
      </c>
      <c r="Q34" s="13">
        <f>IF(OR(A34="",M34="Cancelled"),"",N(G34)-N(H34))</f>
        <v/>
      </c>
      <c r="R34" s="14">
        <f>IF(OR(A34="",N(G34)=0),"",N(H34)/G34)</f>
        <v/>
      </c>
      <c r="S34" s="13">
        <f>IF(OR(A34="",F34="",D34="",M34&lt;&gt;"",N(G34)-N(H34)&lt;=0),"",MAX(0,$C$2-F34))</f>
        <v/>
      </c>
      <c r="T34" s="15">
        <f>IF(A34="","",TRIM(IF(AND(S34&lt;&gt;"",N(S34)&gt;0),"Late. ","")&amp;IF(AND(P34="Sent",$C$2-D34&gt;3),"Not confirmed. ","")&amp;IF(AND(K34&lt;&gt;"",N(Q34)&gt;0,M34=""),"Invoice before full delivery. ","")&amp;IF(AND(N(H34)&gt;0,L34&lt;&gt;"Yes"),"Store cost not updated. ","")))</f>
        <v/>
      </c>
    </row>
    <row r="35">
      <c r="A35" s="8" t="n"/>
      <c r="B35" s="8" t="n"/>
      <c r="C35" s="9" t="n"/>
      <c r="D35" s="9" t="n"/>
      <c r="E35" s="9" t="n"/>
      <c r="F35" s="9" t="n"/>
      <c r="G35" s="10" t="n"/>
      <c r="H35" s="10" t="n"/>
      <c r="I35" s="11" t="n"/>
      <c r="J35" s="8" t="n"/>
      <c r="K35" s="11" t="n"/>
      <c r="L35" s="8" t="n"/>
      <c r="M35" s="8" t="n"/>
      <c r="N35" s="9" t="n"/>
      <c r="O35" s="12" t="n"/>
      <c r="P35" s="13">
        <f>IF(A35="","",IF(M35="Cancelled","Cancelled",IF(M35="Closed","Closed",IF(D35="","Draft",IF(AND(N(G35)&gt;0,N(H35)&gt;=N(G35)),"Received",IF(N(H35)&gt;0,"Part-received",IF(E35&lt;&gt;"","Confirmed","Sent")))))))</f>
        <v/>
      </c>
      <c r="Q35" s="13">
        <f>IF(OR(A35="",M35="Cancelled"),"",N(G35)-N(H35))</f>
        <v/>
      </c>
      <c r="R35" s="14">
        <f>IF(OR(A35="",N(G35)=0),"",N(H35)/G35)</f>
        <v/>
      </c>
      <c r="S35" s="13">
        <f>IF(OR(A35="",F35="",D35="",M35&lt;&gt;"",N(G35)-N(H35)&lt;=0),"",MAX(0,$C$2-F35))</f>
        <v/>
      </c>
      <c r="T35" s="15">
        <f>IF(A35="","",TRIM(IF(AND(S35&lt;&gt;"",N(S35)&gt;0),"Late. ","")&amp;IF(AND(P35="Sent",$C$2-D35&gt;3),"Not confirmed. ","")&amp;IF(AND(K35&lt;&gt;"",N(Q35)&gt;0,M35=""),"Invoice before full delivery. ","")&amp;IF(AND(N(H35)&gt;0,L35&lt;&gt;"Yes"),"Store cost not updated. ","")))</f>
        <v/>
      </c>
    </row>
    <row r="36">
      <c r="A36" s="8" t="n"/>
      <c r="B36" s="8" t="n"/>
      <c r="C36" s="9" t="n"/>
      <c r="D36" s="9" t="n"/>
      <c r="E36" s="9" t="n"/>
      <c r="F36" s="9" t="n"/>
      <c r="G36" s="10" t="n"/>
      <c r="H36" s="10" t="n"/>
      <c r="I36" s="11" t="n"/>
      <c r="J36" s="8" t="n"/>
      <c r="K36" s="11" t="n"/>
      <c r="L36" s="8" t="n"/>
      <c r="M36" s="8" t="n"/>
      <c r="N36" s="9" t="n"/>
      <c r="O36" s="12" t="n"/>
      <c r="P36" s="13">
        <f>IF(A36="","",IF(M36="Cancelled","Cancelled",IF(M36="Closed","Closed",IF(D36="","Draft",IF(AND(N(G36)&gt;0,N(H36)&gt;=N(G36)),"Received",IF(N(H36)&gt;0,"Part-received",IF(E36&lt;&gt;"","Confirmed","Sent")))))))</f>
        <v/>
      </c>
      <c r="Q36" s="13">
        <f>IF(OR(A36="",M36="Cancelled"),"",N(G36)-N(H36))</f>
        <v/>
      </c>
      <c r="R36" s="14">
        <f>IF(OR(A36="",N(G36)=0),"",N(H36)/G36)</f>
        <v/>
      </c>
      <c r="S36" s="13">
        <f>IF(OR(A36="",F36="",D36="",M36&lt;&gt;"",N(G36)-N(H36)&lt;=0),"",MAX(0,$C$2-F36))</f>
        <v/>
      </c>
      <c r="T36" s="15">
        <f>IF(A36="","",TRIM(IF(AND(S36&lt;&gt;"",N(S36)&gt;0),"Late. ","")&amp;IF(AND(P36="Sent",$C$2-D36&gt;3),"Not confirmed. ","")&amp;IF(AND(K36&lt;&gt;"",N(Q36)&gt;0,M36=""),"Invoice before full delivery. ","")&amp;IF(AND(N(H36)&gt;0,L36&lt;&gt;"Yes"),"Store cost not updated. ","")))</f>
        <v/>
      </c>
    </row>
    <row r="37">
      <c r="A37" s="8" t="n"/>
      <c r="B37" s="8" t="n"/>
      <c r="C37" s="9" t="n"/>
      <c r="D37" s="9" t="n"/>
      <c r="E37" s="9" t="n"/>
      <c r="F37" s="9" t="n"/>
      <c r="G37" s="10" t="n"/>
      <c r="H37" s="10" t="n"/>
      <c r="I37" s="11" t="n"/>
      <c r="J37" s="8" t="n"/>
      <c r="K37" s="11" t="n"/>
      <c r="L37" s="8" t="n"/>
      <c r="M37" s="8" t="n"/>
      <c r="N37" s="9" t="n"/>
      <c r="O37" s="12" t="n"/>
      <c r="P37" s="13">
        <f>IF(A37="","",IF(M37="Cancelled","Cancelled",IF(M37="Closed","Closed",IF(D37="","Draft",IF(AND(N(G37)&gt;0,N(H37)&gt;=N(G37)),"Received",IF(N(H37)&gt;0,"Part-received",IF(E37&lt;&gt;"","Confirmed","Sent")))))))</f>
        <v/>
      </c>
      <c r="Q37" s="13">
        <f>IF(OR(A37="",M37="Cancelled"),"",N(G37)-N(H37))</f>
        <v/>
      </c>
      <c r="R37" s="14">
        <f>IF(OR(A37="",N(G37)=0),"",N(H37)/G37)</f>
        <v/>
      </c>
      <c r="S37" s="13">
        <f>IF(OR(A37="",F37="",D37="",M37&lt;&gt;"",N(G37)-N(H37)&lt;=0),"",MAX(0,$C$2-F37))</f>
        <v/>
      </c>
      <c r="T37" s="15">
        <f>IF(A37="","",TRIM(IF(AND(S37&lt;&gt;"",N(S37)&gt;0),"Late. ","")&amp;IF(AND(P37="Sent",$C$2-D37&gt;3),"Not confirmed. ","")&amp;IF(AND(K37&lt;&gt;"",N(Q37)&gt;0,M37=""),"Invoice before full delivery. ","")&amp;IF(AND(N(H37)&gt;0,L37&lt;&gt;"Yes"),"Store cost not updated. ","")))</f>
        <v/>
      </c>
    </row>
    <row r="38">
      <c r="A38" s="8" t="n"/>
      <c r="B38" s="8" t="n"/>
      <c r="C38" s="9" t="n"/>
      <c r="D38" s="9" t="n"/>
      <c r="E38" s="9" t="n"/>
      <c r="F38" s="9" t="n"/>
      <c r="G38" s="10" t="n"/>
      <c r="H38" s="10" t="n"/>
      <c r="I38" s="11" t="n"/>
      <c r="J38" s="8" t="n"/>
      <c r="K38" s="11" t="n"/>
      <c r="L38" s="8" t="n"/>
      <c r="M38" s="8" t="n"/>
      <c r="N38" s="9" t="n"/>
      <c r="O38" s="12" t="n"/>
      <c r="P38" s="13">
        <f>IF(A38="","",IF(M38="Cancelled","Cancelled",IF(M38="Closed","Closed",IF(D38="","Draft",IF(AND(N(G38)&gt;0,N(H38)&gt;=N(G38)),"Received",IF(N(H38)&gt;0,"Part-received",IF(E38&lt;&gt;"","Confirmed","Sent")))))))</f>
        <v/>
      </c>
      <c r="Q38" s="13">
        <f>IF(OR(A38="",M38="Cancelled"),"",N(G38)-N(H38))</f>
        <v/>
      </c>
      <c r="R38" s="14">
        <f>IF(OR(A38="",N(G38)=0),"",N(H38)/G38)</f>
        <v/>
      </c>
      <c r="S38" s="13">
        <f>IF(OR(A38="",F38="",D38="",M38&lt;&gt;"",N(G38)-N(H38)&lt;=0),"",MAX(0,$C$2-F38))</f>
        <v/>
      </c>
      <c r="T38" s="15">
        <f>IF(A38="","",TRIM(IF(AND(S38&lt;&gt;"",N(S38)&gt;0),"Late. ","")&amp;IF(AND(P38="Sent",$C$2-D38&gt;3),"Not confirmed. ","")&amp;IF(AND(K38&lt;&gt;"",N(Q38)&gt;0,M38=""),"Invoice before full delivery. ","")&amp;IF(AND(N(H38)&gt;0,L38&lt;&gt;"Yes"),"Store cost not updated. ","")))</f>
        <v/>
      </c>
    </row>
    <row r="39">
      <c r="A39" s="8" t="n"/>
      <c r="B39" s="8" t="n"/>
      <c r="C39" s="9" t="n"/>
      <c r="D39" s="9" t="n"/>
      <c r="E39" s="9" t="n"/>
      <c r="F39" s="9" t="n"/>
      <c r="G39" s="10" t="n"/>
      <c r="H39" s="10" t="n"/>
      <c r="I39" s="11" t="n"/>
      <c r="J39" s="8" t="n"/>
      <c r="K39" s="11" t="n"/>
      <c r="L39" s="8" t="n"/>
      <c r="M39" s="8" t="n"/>
      <c r="N39" s="9" t="n"/>
      <c r="O39" s="12" t="n"/>
      <c r="P39" s="13">
        <f>IF(A39="","",IF(M39="Cancelled","Cancelled",IF(M39="Closed","Closed",IF(D39="","Draft",IF(AND(N(G39)&gt;0,N(H39)&gt;=N(G39)),"Received",IF(N(H39)&gt;0,"Part-received",IF(E39&lt;&gt;"","Confirmed","Sent")))))))</f>
        <v/>
      </c>
      <c r="Q39" s="13">
        <f>IF(OR(A39="",M39="Cancelled"),"",N(G39)-N(H39))</f>
        <v/>
      </c>
      <c r="R39" s="14">
        <f>IF(OR(A39="",N(G39)=0),"",N(H39)/G39)</f>
        <v/>
      </c>
      <c r="S39" s="13">
        <f>IF(OR(A39="",F39="",D39="",M39&lt;&gt;"",N(G39)-N(H39)&lt;=0),"",MAX(0,$C$2-F39))</f>
        <v/>
      </c>
      <c r="T39" s="15">
        <f>IF(A39="","",TRIM(IF(AND(S39&lt;&gt;"",N(S39)&gt;0),"Late. ","")&amp;IF(AND(P39="Sent",$C$2-D39&gt;3),"Not confirmed. ","")&amp;IF(AND(K39&lt;&gt;"",N(Q39)&gt;0,M39=""),"Invoice before full delivery. ","")&amp;IF(AND(N(H39)&gt;0,L39&lt;&gt;"Yes"),"Store cost not updated. ","")))</f>
        <v/>
      </c>
    </row>
    <row r="40">
      <c r="A40" s="8" t="n"/>
      <c r="B40" s="8" t="n"/>
      <c r="C40" s="9" t="n"/>
      <c r="D40" s="9" t="n"/>
      <c r="E40" s="9" t="n"/>
      <c r="F40" s="9" t="n"/>
      <c r="G40" s="10" t="n"/>
      <c r="H40" s="10" t="n"/>
      <c r="I40" s="11" t="n"/>
      <c r="J40" s="8" t="n"/>
      <c r="K40" s="11" t="n"/>
      <c r="L40" s="8" t="n"/>
      <c r="M40" s="8" t="n"/>
      <c r="N40" s="9" t="n"/>
      <c r="O40" s="12" t="n"/>
      <c r="P40" s="13">
        <f>IF(A40="","",IF(M40="Cancelled","Cancelled",IF(M40="Closed","Closed",IF(D40="","Draft",IF(AND(N(G40)&gt;0,N(H40)&gt;=N(G40)),"Received",IF(N(H40)&gt;0,"Part-received",IF(E40&lt;&gt;"","Confirmed","Sent")))))))</f>
        <v/>
      </c>
      <c r="Q40" s="13">
        <f>IF(OR(A40="",M40="Cancelled"),"",N(G40)-N(H40))</f>
        <v/>
      </c>
      <c r="R40" s="14">
        <f>IF(OR(A40="",N(G40)=0),"",N(H40)/G40)</f>
        <v/>
      </c>
      <c r="S40" s="13">
        <f>IF(OR(A40="",F40="",D40="",M40&lt;&gt;"",N(G40)-N(H40)&lt;=0),"",MAX(0,$C$2-F40))</f>
        <v/>
      </c>
      <c r="T40" s="15">
        <f>IF(A40="","",TRIM(IF(AND(S40&lt;&gt;"",N(S40)&gt;0),"Late. ","")&amp;IF(AND(P40="Sent",$C$2-D40&gt;3),"Not confirmed. ","")&amp;IF(AND(K40&lt;&gt;"",N(Q40)&gt;0,M40=""),"Invoice before full delivery. ","")&amp;IF(AND(N(H40)&gt;0,L40&lt;&gt;"Yes"),"Store cost not updated. ","")))</f>
        <v/>
      </c>
    </row>
    <row r="41">
      <c r="A41" s="8" t="n"/>
      <c r="B41" s="8" t="n"/>
      <c r="C41" s="9" t="n"/>
      <c r="D41" s="9" t="n"/>
      <c r="E41" s="9" t="n"/>
      <c r="F41" s="9" t="n"/>
      <c r="G41" s="10" t="n"/>
      <c r="H41" s="10" t="n"/>
      <c r="I41" s="11" t="n"/>
      <c r="J41" s="8" t="n"/>
      <c r="K41" s="11" t="n"/>
      <c r="L41" s="8" t="n"/>
      <c r="M41" s="8" t="n"/>
      <c r="N41" s="9" t="n"/>
      <c r="O41" s="12" t="n"/>
      <c r="P41" s="13">
        <f>IF(A41="","",IF(M41="Cancelled","Cancelled",IF(M41="Closed","Closed",IF(D41="","Draft",IF(AND(N(G41)&gt;0,N(H41)&gt;=N(G41)),"Received",IF(N(H41)&gt;0,"Part-received",IF(E41&lt;&gt;"","Confirmed","Sent")))))))</f>
        <v/>
      </c>
      <c r="Q41" s="13">
        <f>IF(OR(A41="",M41="Cancelled"),"",N(G41)-N(H41))</f>
        <v/>
      </c>
      <c r="R41" s="14">
        <f>IF(OR(A41="",N(G41)=0),"",N(H41)/G41)</f>
        <v/>
      </c>
      <c r="S41" s="13">
        <f>IF(OR(A41="",F41="",D41="",M41&lt;&gt;"",N(G41)-N(H41)&lt;=0),"",MAX(0,$C$2-F41))</f>
        <v/>
      </c>
      <c r="T41" s="15">
        <f>IF(A41="","",TRIM(IF(AND(S41&lt;&gt;"",N(S41)&gt;0),"Late. ","")&amp;IF(AND(P41="Sent",$C$2-D41&gt;3),"Not confirmed. ","")&amp;IF(AND(K41&lt;&gt;"",N(Q41)&gt;0,M41=""),"Invoice before full delivery. ","")&amp;IF(AND(N(H41)&gt;0,L41&lt;&gt;"Yes"),"Store cost not updated. ","")))</f>
        <v/>
      </c>
    </row>
    <row r="42">
      <c r="A42" s="8" t="n"/>
      <c r="B42" s="8" t="n"/>
      <c r="C42" s="9" t="n"/>
      <c r="D42" s="9" t="n"/>
      <c r="E42" s="9" t="n"/>
      <c r="F42" s="9" t="n"/>
      <c r="G42" s="10" t="n"/>
      <c r="H42" s="10" t="n"/>
      <c r="I42" s="11" t="n"/>
      <c r="J42" s="8" t="n"/>
      <c r="K42" s="11" t="n"/>
      <c r="L42" s="8" t="n"/>
      <c r="M42" s="8" t="n"/>
      <c r="N42" s="9" t="n"/>
      <c r="O42" s="12" t="n"/>
      <c r="P42" s="13">
        <f>IF(A42="","",IF(M42="Cancelled","Cancelled",IF(M42="Closed","Closed",IF(D42="","Draft",IF(AND(N(G42)&gt;0,N(H42)&gt;=N(G42)),"Received",IF(N(H42)&gt;0,"Part-received",IF(E42&lt;&gt;"","Confirmed","Sent")))))))</f>
        <v/>
      </c>
      <c r="Q42" s="13">
        <f>IF(OR(A42="",M42="Cancelled"),"",N(G42)-N(H42))</f>
        <v/>
      </c>
      <c r="R42" s="14">
        <f>IF(OR(A42="",N(G42)=0),"",N(H42)/G42)</f>
        <v/>
      </c>
      <c r="S42" s="13">
        <f>IF(OR(A42="",F42="",D42="",M42&lt;&gt;"",N(G42)-N(H42)&lt;=0),"",MAX(0,$C$2-F42))</f>
        <v/>
      </c>
      <c r="T42" s="15">
        <f>IF(A42="","",TRIM(IF(AND(S42&lt;&gt;"",N(S42)&gt;0),"Late. ","")&amp;IF(AND(P42="Sent",$C$2-D42&gt;3),"Not confirmed. ","")&amp;IF(AND(K42&lt;&gt;"",N(Q42)&gt;0,M42=""),"Invoice before full delivery. ","")&amp;IF(AND(N(H42)&gt;0,L42&lt;&gt;"Yes"),"Store cost not updated. ","")))</f>
        <v/>
      </c>
    </row>
    <row r="43">
      <c r="A43" s="8" t="n"/>
      <c r="B43" s="8" t="n"/>
      <c r="C43" s="9" t="n"/>
      <c r="D43" s="9" t="n"/>
      <c r="E43" s="9" t="n"/>
      <c r="F43" s="9" t="n"/>
      <c r="G43" s="10" t="n"/>
      <c r="H43" s="10" t="n"/>
      <c r="I43" s="11" t="n"/>
      <c r="J43" s="8" t="n"/>
      <c r="K43" s="11" t="n"/>
      <c r="L43" s="8" t="n"/>
      <c r="M43" s="8" t="n"/>
      <c r="N43" s="9" t="n"/>
      <c r="O43" s="12" t="n"/>
      <c r="P43" s="13">
        <f>IF(A43="","",IF(M43="Cancelled","Cancelled",IF(M43="Closed","Closed",IF(D43="","Draft",IF(AND(N(G43)&gt;0,N(H43)&gt;=N(G43)),"Received",IF(N(H43)&gt;0,"Part-received",IF(E43&lt;&gt;"","Confirmed","Sent")))))))</f>
        <v/>
      </c>
      <c r="Q43" s="13">
        <f>IF(OR(A43="",M43="Cancelled"),"",N(G43)-N(H43))</f>
        <v/>
      </c>
      <c r="R43" s="14">
        <f>IF(OR(A43="",N(G43)=0),"",N(H43)/G43)</f>
        <v/>
      </c>
      <c r="S43" s="13">
        <f>IF(OR(A43="",F43="",D43="",M43&lt;&gt;"",N(G43)-N(H43)&lt;=0),"",MAX(0,$C$2-F43))</f>
        <v/>
      </c>
      <c r="T43" s="15">
        <f>IF(A43="","",TRIM(IF(AND(S43&lt;&gt;"",N(S43)&gt;0),"Late. ","")&amp;IF(AND(P43="Sent",$C$2-D43&gt;3),"Not confirmed. ","")&amp;IF(AND(K43&lt;&gt;"",N(Q43)&gt;0,M43=""),"Invoice before full delivery. ","")&amp;IF(AND(N(H43)&gt;0,L43&lt;&gt;"Yes"),"Store cost not updated. ","")))</f>
        <v/>
      </c>
    </row>
    <row r="44">
      <c r="A44" s="8" t="n"/>
      <c r="B44" s="8" t="n"/>
      <c r="C44" s="9" t="n"/>
      <c r="D44" s="9" t="n"/>
      <c r="E44" s="9" t="n"/>
      <c r="F44" s="9" t="n"/>
      <c r="G44" s="10" t="n"/>
      <c r="H44" s="10" t="n"/>
      <c r="I44" s="11" t="n"/>
      <c r="J44" s="8" t="n"/>
      <c r="K44" s="11" t="n"/>
      <c r="L44" s="8" t="n"/>
      <c r="M44" s="8" t="n"/>
      <c r="N44" s="9" t="n"/>
      <c r="O44" s="12" t="n"/>
      <c r="P44" s="13">
        <f>IF(A44="","",IF(M44="Cancelled","Cancelled",IF(M44="Closed","Closed",IF(D44="","Draft",IF(AND(N(G44)&gt;0,N(H44)&gt;=N(G44)),"Received",IF(N(H44)&gt;0,"Part-received",IF(E44&lt;&gt;"","Confirmed","Sent")))))))</f>
        <v/>
      </c>
      <c r="Q44" s="13">
        <f>IF(OR(A44="",M44="Cancelled"),"",N(G44)-N(H44))</f>
        <v/>
      </c>
      <c r="R44" s="14">
        <f>IF(OR(A44="",N(G44)=0),"",N(H44)/G44)</f>
        <v/>
      </c>
      <c r="S44" s="13">
        <f>IF(OR(A44="",F44="",D44="",M44&lt;&gt;"",N(G44)-N(H44)&lt;=0),"",MAX(0,$C$2-F44))</f>
        <v/>
      </c>
      <c r="T44" s="15">
        <f>IF(A44="","",TRIM(IF(AND(S44&lt;&gt;"",N(S44)&gt;0),"Late. ","")&amp;IF(AND(P44="Sent",$C$2-D44&gt;3),"Not confirmed. ","")&amp;IF(AND(K44&lt;&gt;"",N(Q44)&gt;0,M44=""),"Invoice before full delivery. ","")&amp;IF(AND(N(H44)&gt;0,L44&lt;&gt;"Yes"),"Store cost not updated. ","")))</f>
        <v/>
      </c>
    </row>
    <row r="46">
      <c r="A46" s="16" t="inlineStr">
        <is>
          <t>Purchase order tracker from Channel Bay (channelbay.io)</t>
        </is>
      </c>
    </row>
  </sheetData>
  <conditionalFormatting sqref="P5:P44">
    <cfRule type="cellIs" priority="1" operator="equal" dxfId="0">
      <formula>"Draft"</formula>
    </cfRule>
    <cfRule type="cellIs" priority="2" operator="equal" dxfId="1">
      <formula>"Sent"</formula>
    </cfRule>
    <cfRule type="cellIs" priority="3" operator="equal" dxfId="2">
      <formula>"Confirmed"</formula>
    </cfRule>
    <cfRule type="cellIs" priority="4" operator="equal" dxfId="3">
      <formula>"Part-received"</formula>
    </cfRule>
    <cfRule type="cellIs" priority="5" operator="equal" dxfId="4">
      <formula>"Received"</formula>
    </cfRule>
    <cfRule type="cellIs" priority="6" operator="equal" dxfId="4">
      <formula>"Closed"</formula>
    </cfRule>
    <cfRule type="cellIs" priority="7" operator="equal" dxfId="0">
      <formula>"Cancelled"</formula>
    </cfRule>
  </conditionalFormatting>
  <conditionalFormatting sqref="S5:S44">
    <cfRule type="expression" priority="8" dxfId="5">
      <formula>AND(S5&lt;&gt;"",S5&gt;0)</formula>
    </cfRule>
  </conditionalFormatting>
  <conditionalFormatting sqref="T5:T44">
    <cfRule type="expression" priority="9" dxfId="6">
      <formula>T5&lt;&gt;""</formula>
    </cfRule>
  </conditionalFormatting>
  <dataValidations count="2">
    <dataValidation sqref="L5:L44" showDropDown="0" showInputMessage="0" showErrorMessage="0" allowBlank="1" type="list">
      <formula1>"Yes,No"</formula1>
    </dataValidation>
    <dataValidation sqref="M5:M44" showDropDown="0" showInputMessage="0" showErrorMessage="0" allowBlank="1" type="list">
      <formula1>"Closed,Cancelled"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2:B18"/>
  <sheetViews>
    <sheetView showGridLines="0" workbookViewId="0">
      <selection activeCell="A1" sqref="A1"/>
    </sheetView>
  </sheetViews>
  <sheetFormatPr baseColWidth="8" defaultRowHeight="15"/>
  <cols>
    <col width="5" customWidth="1" min="1" max="1"/>
    <col width="110" customWidth="1" min="2" max="2"/>
  </cols>
  <sheetData>
    <row r="2">
      <c r="B2" s="1" t="inlineStr">
        <is>
          <t>How to use this purchase order tracker</t>
        </is>
      </c>
    </row>
    <row r="4">
      <c r="A4" s="17" t="n">
        <v>1</v>
      </c>
      <c r="B4" s="18" t="inlineStr">
        <is>
          <t>Add one row to the PO tracker tab for each purchase order, as soon as you send it. Fill in the white columns. The grey columns are formulas: Status, Units outstanding, % received, Days late and Check.</t>
        </is>
      </c>
    </row>
    <row r="5">
      <c r="A5" s="17" t="n">
        <v>2</v>
      </c>
      <c r="B5" s="18" t="inlineStr">
        <is>
          <t>The As of date at the top is today by default, and Days late counts from it. Type a date there to see the tracker as it was on another day.</t>
        </is>
      </c>
    </row>
    <row r="6">
      <c r="A6" s="17" t="n">
        <v>3</v>
      </c>
      <c r="B6" s="18" t="inlineStr">
        <is>
          <t>Enter the PO total from your purchase order. If you use our free template, it is the Total cell (see channelbay.io/blog/purchase-order-template).</t>
        </is>
      </c>
    </row>
    <row r="7">
      <c r="A7" s="17" t="n">
        <v>4</v>
      </c>
      <c r="B7" s="18" t="inlineStr">
        <is>
          <t>Date sent starts the clock. A PO with no Date sent shows as Draft. Add Supplier confirmed when the supplier accepts, and Promised delivery when they give you a ship or delivery date.</t>
        </is>
      </c>
    </row>
    <row r="8">
      <c r="A8" s="17" t="n">
        <v>5</v>
      </c>
      <c r="B8" s="18" t="inlineStr">
        <is>
          <t>When a delivery arrives, add the good units you accepted to Units received. For a second delivery, add to the number already there. Leave out damaged or rejected units.</t>
        </is>
      </c>
    </row>
    <row r="9">
      <c r="A9" s="17" t="n">
        <v>6</v>
      </c>
      <c r="B9" s="18" t="inlineStr">
        <is>
          <t>Status works itself out: Draft, Sent, Confirmed, Part-received or Received. Pick Closed or Cancelled in the last column when you are done. Closed means received, matched and paid; Cancelled means withdrawn before delivery.</t>
        </is>
      </c>
    </row>
    <row r="10">
      <c r="A10" s="17" t="n">
        <v>7</v>
      </c>
      <c r="B10" s="18" t="inlineStr">
        <is>
          <t>Days late shows only while units are still due after the promised delivery date. Decide what to do with the balance: wait for it, or cancel it with the supplier.</t>
        </is>
      </c>
    </row>
    <row r="11">
      <c r="A11" s="17" t="n">
        <v>8</v>
      </c>
      <c r="B11" s="18" t="inlineStr">
        <is>
          <t>Check lists what needs attention: late, not confirmed after 3 days, an invoice that arrived before the delivery was complete, and received stock whose cost is not yet updated in your store.</t>
        </is>
      </c>
    </row>
    <row r="12">
      <c r="A12" s="17" t="n">
        <v>9</v>
      </c>
      <c r="B12" s="18" t="inlineStr">
        <is>
          <t>Type Yes under Cost updated in store once the delivery cost (including freight) is in your store or inventory system.</t>
        </is>
      </c>
    </row>
    <row r="13">
      <c r="A13" s="17" t="n">
        <v>10</v>
      </c>
      <c r="B13" s="18" t="inlineStr">
        <is>
          <t>Set a Next action date for every open PO and sort by it each week. Reviewing the open POs once a week is the habit that matters.</t>
        </is>
      </c>
    </row>
    <row r="14">
      <c r="A14" s="17" t="n">
        <v>11</v>
      </c>
      <c r="B14" s="18" t="inlineStr">
        <is>
          <t>Look at the Example tab for six POs, including PO-2026-0142 from our purchase order guides: 500 mugs ordered, 480 received, 20 broken.</t>
        </is>
      </c>
    </row>
    <row r="15">
      <c r="A15" s="17" t="n">
        <v>12</v>
      </c>
      <c r="B15" s="18" t="inlineStr">
        <is>
          <t>This file opens in Excel, Google Sheets (File &gt; Import, or upload to Google Drive) and LibreOffice.</t>
        </is>
      </c>
    </row>
    <row r="16">
      <c r="A16" s="17" t="n">
        <v>13</v>
      </c>
      <c r="B16" s="18" t="inlineStr">
        <is>
          <t>What this tracker cannot do: it tracks each PO as one row, so it does not show how many units of one product are on order across several POs, and it does not move costs into your store. The guide explains where that matters: channelbay.io/blog/purchase-order-management</t>
        </is>
      </c>
    </row>
    <row r="18">
      <c r="B18" s="16" t="inlineStr">
        <is>
          <t>Purchase order tracker from Channel Bay (channelbay.io)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2026-10-30T06:07:44Z</dcterms:created>
  <dcterms:modified xsi:type="dcterms:W3CDTF">2026-10-30T06:07:44Z</dcterms:modified>
</cp:coreProperties>
</file>