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alculator" sheetId="1" state="visible" r:id="rId3"/>
    <sheet name="Example" sheetId="2" state="visible" r:id="rId4"/>
    <sheet name="Z table" sheetId="3" state="visible" r:id="rId5"/>
    <sheet name="How to us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<sst xmlns="http://schemas.openxmlformats.org/spreadsheetml/2006/main" count="129" uniqueCount="70">
  <si>
    <t xml:space="preserve">Safety stock calculator</t>
  </si>
  <si>
    <t xml:space="preserve">Type in the cream cells with blue text. Grey cells are formulas. The numbers in this sheet come from the guide at channelbay.io/blog/safety-stock-formula.</t>
  </si>
  <si>
    <t xml:space="preserve">Service level you want</t>
  </si>
  <si>
    <t xml:space="preserve">The chance of getting through one replenishment cycle without running out. 95% means about 1 cycle in 20 runs out.</t>
  </si>
  <si>
    <t xml:space="preserve">Day</t>
  </si>
  <si>
    <t xml:space="preserve">Units sold</t>
  </si>
  <si>
    <t xml:space="preserve">7-day average</t>
  </si>
  <si>
    <t xml:space="preserve">PO</t>
  </si>
  <si>
    <t xml:space="preserve">Lead time (days)</t>
  </si>
  <si>
    <t xml:space="preserve">Z score</t>
  </si>
  <si>
    <t xml:space="preserve">Standard deviations above the average demand during the wait.</t>
  </si>
  <si>
    <t xml:space="preserve">Your sales</t>
  </si>
  <si>
    <t xml:space="preserve">Days of sales entered</t>
  </si>
  <si>
    <t xml:space="preserve">Enter at least a few weeks of daily units sold in column F, with no gaps. Days you were out of stock understate demand, so start after your last restock if you can.</t>
  </si>
  <si>
    <t xml:space="preserve">Average daily sales</t>
  </si>
  <si>
    <t xml:space="preserve">Standard deviation of daily sales (sample)</t>
  </si>
  <si>
    <t xml:space="preserve">Divides by n - 1. This is the one the formulas use.</t>
  </si>
  <si>
    <t xml:space="preserve">Standard deviation (population), for reference</t>
  </si>
  <si>
    <t xml:space="preserve">Divides by n. Slightly smaller; not used below.</t>
  </si>
  <si>
    <t xml:space="preserve">Busiest 7-day average</t>
  </si>
  <si>
    <t xml:space="preserve">The highest average a day over any 7 days in a row (column G).</t>
  </si>
  <si>
    <t xml:space="preserve">Busiest single day (for reference)</t>
  </si>
  <si>
    <t xml:space="preserve">Not used below. Using it in method 1 gives a much bigger buffer.</t>
  </si>
  <si>
    <t xml:space="preserve">Your lead times</t>
  </si>
  <si>
    <t xml:space="preserve">Purchase orders entered</t>
  </si>
  <si>
    <t xml:space="preserve">Days from sending each PO to having the stock ready to sell, in column J.</t>
  </si>
  <si>
    <t xml:space="preserve">Average lead time (days)</t>
  </si>
  <si>
    <t xml:space="preserve">Longest lead time (days)</t>
  </si>
  <si>
    <t xml:space="preserve">Standard deviation of lead time (sample)</t>
  </si>
  <si>
    <t xml:space="preserve">Needs at least two purchase orders. Six or more is better.</t>
  </si>
  <si>
    <t xml:space="preserve">Lead time demand</t>
  </si>
  <si>
    <t xml:space="preserve">Average daily sales x average lead time</t>
  </si>
  <si>
    <t xml:space="preserve">What you expect to sell while you wait for the delivery.</t>
  </si>
  <si>
    <t xml:space="preserve">Method 1: worst case</t>
  </si>
  <si>
    <t xml:space="preserve">Safety stock</t>
  </si>
  <si>
    <t xml:space="preserve">(busiest 7-day average x longest lead time) - (average daily sales x average lead time)</t>
  </si>
  <si>
    <t xml:space="preserve">Safety stock, rounded up</t>
  </si>
  <si>
    <t xml:space="preserve">Reorder point</t>
  </si>
  <si>
    <t xml:space="preserve">Lead time demand + safety stock.</t>
  </si>
  <si>
    <t xml:space="preserve">Method 2: demand variability only</t>
  </si>
  <si>
    <t xml:space="preserve">Z x standard deviation of daily sales x square root of lead time. Assumes a fixed lead time.</t>
  </si>
  <si>
    <t xml:space="preserve">Method 3: demand and lead time together</t>
  </si>
  <si>
    <t xml:space="preserve">Sales part: lead time x variance of daily sales</t>
  </si>
  <si>
    <t xml:space="preserve">Inside the square root.</t>
  </si>
  <si>
    <t xml:space="preserve">Lead time part: average daily sales squared x variance of lead time</t>
  </si>
  <si>
    <t xml:space="preserve">Inside the square root. If this is bigger than the sales part, the supplier drives your buffer.</t>
  </si>
  <si>
    <t xml:space="preserve">Z x square root of (sales part + lead time part).</t>
  </si>
  <si>
    <t xml:space="preserve">Example: white 12 oz mug, MUG-WHT-12</t>
  </si>
  <si>
    <t xml:space="preserve">Expected from the guide: safety stock 50 (method 1), 17 (method 2), 26 (method 3). Reorder points 150, 117 and 126.</t>
  </si>
  <si>
    <t xml:space="preserve">Z scores for common service levels</t>
  </si>
  <si>
    <t xml:space="preserve">Computed with NORM.S.INV, the inverse of the standard normal distribution. Change the cream cells to try your own.</t>
  </si>
  <si>
    <t xml:space="preserve">Service level</t>
  </si>
  <si>
    <t xml:space="preserve">Chance of a stockout per cycle</t>
  </si>
  <si>
    <t xml:space="preserve">About 1 cycle in</t>
  </si>
  <si>
    <t xml:space="preserve">How to use this calculator</t>
  </si>
  <si>
    <t xml:space="preserve">Guide: https://channelbay.io/blog/safety-stock-formula</t>
  </si>
  <si>
    <t xml:space="preserve">Steps</t>
  </si>
  <si>
    <t xml:space="preserve">1. On the Calculator tab, choose a service level in B4. 95% is a common starting point; see the guide for the cost of going higher.</t>
  </si>
  <si>
    <t xml:space="preserve">2. Paste your daily units sold into column F, oldest first, one row a day, with no gaps. Use at least a few weeks. Days you were out of stock understate demand, so start after your last restock if you can.</t>
  </si>
  <si>
    <t xml:space="preserve">3. Enter the lead time of each recent purchase order in column J: days from sending the PO to having the stock ready to sell. Use your own POs, not the supplier quote.</t>
  </si>
  <si>
    <t xml:space="preserve">4. Read the three methods. Method 3 is the usual choice once you have history; method 1 suits a product with none.</t>
  </si>
  <si>
    <t xml:space="preserve">5. Add the rounded safety stock to the lead time demand to get the reorder point.</t>
  </si>
  <si>
    <t xml:space="preserve">What the formulas assume</t>
  </si>
  <si>
    <t xml:space="preserve">Daily sales are independent from day to day, total sales over the wait are roughly bell-shaped, and lead time does not move with demand.</t>
  </si>
  <si>
    <t xml:space="preserve">Method 2 also assumes a fixed lead time. Method 3 assumes lead time and sales vary independently of each other.</t>
  </si>
  <si>
    <t xml:space="preserve">When not to rely on it</t>
  </si>
  <si>
    <t xml:space="preserve">Slow movers (a few units a week), lumpy B2B orders, seasonal items, promotions and new products break these assumptions. The guide explains what to do instead.</t>
  </si>
  <si>
    <t xml:space="preserve">The standard deviation uses the sample version (STDEV.S, divides by n - 1). With only a few lead times it is a rough estimate.</t>
  </si>
  <si>
    <t xml:space="preserve">The Example tab holds the white 12 oz mug from the guide: 28 days of sales and six lead times.</t>
  </si>
  <si>
    <t xml:space="preserve">Channel Bay does not calculate safety stock. Use this file for the maths, then set the result as the reorder point on the product.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</si>
</sst>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%"/>
    <numFmt numFmtId="166" formatCode="0.0000"/>
    <numFmt numFmtId="167" formatCode="0"/>
    <numFmt numFmtId="168" formatCode="0.00"/>
    <numFmt numFmtId="169" formatCode="0.000"/>
    <numFmt numFmtId="170" formatCode="#,##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13339"/>
      <name val="Calibri"/>
      <family val="0"/>
      <charset val="1"/>
    </font>
    <font>
      <i val="true"/>
      <sz val="10"/>
      <color rgb="FF6B7280"/>
      <name val="Calibri"/>
      <family val="0"/>
      <charset val="1"/>
    </font>
    <font>
      <sz val="11"/>
      <color rgb="FF113339"/>
      <name val="Calibri"/>
      <family val="0"/>
      <charset val="1"/>
    </font>
    <font>
      <sz val="11"/>
      <color rgb="FF1F4E9E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color rgb="FF113339"/>
      <name val="Calibri"/>
      <family val="0"/>
      <charset val="1"/>
    </font>
    <font>
      <b val="true"/>
      <sz val="10"/>
      <color rgb="FFED752B"/>
      <name val="Calibri"/>
      <family val="0"/>
      <charset val="1"/>
    </font>
    <font>
      <b val="true"/>
      <sz val="16"/>
      <color rgb="FF113339"/>
      <name val="Calibri"/>
      <family val="0"/>
      <charset val="1"/>
    </font>
    <font>
      <b val="true"/>
      <sz val="14"/>
      <color rgb="FF113339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E6"/>
        <bgColor rgb="FFFFFFFF"/>
      </patternFill>
    </fill>
    <fill>
      <patternFill patternType="solid">
        <fgColor rgb="FF113339"/>
        <bgColor rgb="FF333333"/>
      </patternFill>
    </fill>
    <fill>
      <patternFill patternType="solid">
        <fgColor rgb="FFEEF1F4"/>
        <bgColor rgb="FFFFF7E6"/>
      </patternFill>
    </fill>
    <fill>
      <patternFill patternType="solid">
        <fgColor rgb="FFFDE7D8"/>
        <bgColor rgb="FFFFF7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EE6"/>
      </left>
      <right style="thin">
        <color rgb="FFD9DEE6"/>
      </right>
      <top style="thin">
        <color rgb="FFD9DEE6"/>
      </top>
      <bottom style="thin">
        <color rgb="FFD9DE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6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6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EEF1F4"/>
      <rgbColor rgb="FF660066"/>
      <rgbColor rgb="FFFF8080"/>
      <rgbColor rgb="FF0066CC"/>
      <rgbColor rgb="FFD9DE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7D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52B"/>
      <rgbColor rgb="FF6B7280"/>
      <rgbColor rgb="FF969696"/>
      <rgbColor rgb="FF113339"/>
      <rgbColor rgb="FF339966"/>
      <rgbColor rgb="FF003300"/>
      <rgbColor rgb="FF333300"/>
      <rgbColor rgb="FF993300"/>
      <rgbColor rgb="FF993366"/>
      <rgbColor rgb="FF1F4E9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58"/>
    <col collapsed="false" customWidth="true" hidden="false" outlineLevel="0" max="4" min="4" style="0" width="3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3"/>
    <col collapsed="false" customWidth="true" hidden="false" outlineLevel="0" max="9" min="9" style="0" width="8"/>
    <col collapsed="false" customWidth="true" hidden="false" outlineLevel="0" max="10" min="10" style="0" width="16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n">
        <v>0.95</v>
      </c>
      <c r="C4" s="5" t="s">
        <v>3</v>
      </c>
      <c r="E4" s="6" t="s">
        <v>4</v>
      </c>
      <c r="F4" s="6" t="s">
        <v>5</v>
      </c>
      <c r="G4" s="6" t="s">
        <v>6</v>
      </c>
      <c r="I4" s="6" t="s">
        <v>7</v>
      </c>
      <c r="J4" s="6" t="s">
        <v>8</v>
      </c>
    </row>
    <row r="5" customFormat="false" ht="30" hidden="false" customHeight="true" outlineLevel="0" collapsed="false">
      <c r="A5" s="3" t="s">
        <v>9</v>
      </c>
      <c r="B5" s="7" t="n">
        <f aca="false">IFERROR(_xlfn.NORM.S.INV(B4),"")</f>
        <v>1.64485362695147</v>
      </c>
      <c r="C5" s="5" t="s">
        <v>10</v>
      </c>
      <c r="E5" s="8" t="n">
        <v>1</v>
      </c>
      <c r="F5" s="9"/>
      <c r="G5" s="10"/>
      <c r="I5" s="8" t="n">
        <v>1</v>
      </c>
      <c r="J5" s="9"/>
    </row>
    <row r="6" customFormat="false" ht="15" hidden="false" customHeight="false" outlineLevel="0" collapsed="false">
      <c r="E6" s="8" t="n">
        <v>2</v>
      </c>
      <c r="F6" s="9"/>
      <c r="G6" s="10"/>
      <c r="I6" s="8" t="n">
        <v>2</v>
      </c>
      <c r="J6" s="9"/>
    </row>
    <row r="7" customFormat="false" ht="15" hidden="false" customHeight="false" outlineLevel="0" collapsed="false">
      <c r="A7" s="11" t="s">
        <v>11</v>
      </c>
      <c r="B7" s="11"/>
      <c r="C7" s="11"/>
      <c r="E7" s="8" t="n">
        <v>3</v>
      </c>
      <c r="F7" s="9"/>
      <c r="G7" s="10"/>
      <c r="I7" s="8" t="n">
        <v>3</v>
      </c>
      <c r="J7" s="9"/>
    </row>
    <row r="8" customFormat="false" ht="30" hidden="false" customHeight="true" outlineLevel="0" collapsed="false">
      <c r="A8" s="3" t="s">
        <v>12</v>
      </c>
      <c r="B8" s="12" t="n">
        <f aca="false">COUNT(F5:F94)</f>
        <v>0</v>
      </c>
      <c r="C8" s="5" t="s">
        <v>13</v>
      </c>
      <c r="E8" s="8" t="n">
        <v>4</v>
      </c>
      <c r="F8" s="9"/>
      <c r="G8" s="10"/>
      <c r="I8" s="8" t="n">
        <v>4</v>
      </c>
      <c r="J8" s="9"/>
    </row>
    <row r="9" customFormat="false" ht="15" hidden="false" customHeight="false" outlineLevel="0" collapsed="false">
      <c r="A9" s="3" t="s">
        <v>14</v>
      </c>
      <c r="B9" s="13" t="str">
        <f aca="false">IFERROR(AVERAGE(F5:F94),"")</f>
        <v/>
      </c>
      <c r="E9" s="8" t="n">
        <v>5</v>
      </c>
      <c r="F9" s="9"/>
      <c r="G9" s="10"/>
      <c r="I9" s="8" t="n">
        <v>5</v>
      </c>
      <c r="J9" s="9"/>
    </row>
    <row r="10" customFormat="false" ht="30" hidden="false" customHeight="true" outlineLevel="0" collapsed="false">
      <c r="A10" s="3" t="s">
        <v>15</v>
      </c>
      <c r="B10" s="14" t="str">
        <f aca="false">IFERROR(_xlfn.STDEV.S(F5:F94),"")</f>
        <v/>
      </c>
      <c r="C10" s="5" t="s">
        <v>16</v>
      </c>
      <c r="E10" s="8" t="n">
        <v>6</v>
      </c>
      <c r="F10" s="9"/>
      <c r="G10" s="10"/>
      <c r="I10" s="8" t="n">
        <v>6</v>
      </c>
      <c r="J10" s="9"/>
    </row>
    <row r="11" customFormat="false" ht="30" hidden="false" customHeight="true" outlineLevel="0" collapsed="false">
      <c r="A11" s="3" t="s">
        <v>17</v>
      </c>
      <c r="B11" s="14" t="str">
        <f aca="false">IFERROR(_xlfn.STDEV.P(F5:F94),"")</f>
        <v/>
      </c>
      <c r="C11" s="5" t="s">
        <v>18</v>
      </c>
      <c r="E11" s="8" t="n">
        <v>7</v>
      </c>
      <c r="F11" s="9"/>
      <c r="G11" s="10" t="str">
        <f aca="false">IF(COUNT(F5:F11)=7,AVERAGE(F5:F11),"")</f>
        <v/>
      </c>
      <c r="I11" s="8" t="n">
        <v>7</v>
      </c>
      <c r="J11" s="9"/>
    </row>
    <row r="12" customFormat="false" ht="30" hidden="false" customHeight="true" outlineLevel="0" collapsed="false">
      <c r="A12" s="3" t="s">
        <v>19</v>
      </c>
      <c r="B12" s="13" t="str">
        <f aca="false">IF(COUNT(G5:G94)=0,"",MAX(G5:G94))</f>
        <v/>
      </c>
      <c r="C12" s="5" t="s">
        <v>20</v>
      </c>
      <c r="E12" s="8" t="n">
        <v>8</v>
      </c>
      <c r="F12" s="9"/>
      <c r="G12" s="10" t="str">
        <f aca="false">IF(COUNT(F6:F12)=7,AVERAGE(F6:F12),"")</f>
        <v/>
      </c>
      <c r="I12" s="8" t="n">
        <v>8</v>
      </c>
      <c r="J12" s="9"/>
    </row>
    <row r="13" customFormat="false" ht="30" hidden="false" customHeight="true" outlineLevel="0" collapsed="false">
      <c r="A13" s="3" t="s">
        <v>21</v>
      </c>
      <c r="B13" s="12" t="str">
        <f aca="false">IF(COUNT(F5:F94)=0,"",MAX(F5:F94))</f>
        <v/>
      </c>
      <c r="C13" s="5" t="s">
        <v>22</v>
      </c>
      <c r="E13" s="8" t="n">
        <v>9</v>
      </c>
      <c r="F13" s="9"/>
      <c r="G13" s="10" t="str">
        <f aca="false">IF(COUNT(F7:F13)=7,AVERAGE(F7:F13),"")</f>
        <v/>
      </c>
      <c r="I13" s="8" t="n">
        <v>9</v>
      </c>
      <c r="J13" s="9"/>
    </row>
    <row r="14" customFormat="false" ht="15" hidden="false" customHeight="false" outlineLevel="0" collapsed="false">
      <c r="E14" s="8" t="n">
        <v>10</v>
      </c>
      <c r="F14" s="9"/>
      <c r="G14" s="10" t="str">
        <f aca="false">IF(COUNT(F8:F14)=7,AVERAGE(F8:F14),"")</f>
        <v/>
      </c>
      <c r="I14" s="8" t="n">
        <v>10</v>
      </c>
      <c r="J14" s="9"/>
    </row>
    <row r="15" customFormat="false" ht="15" hidden="false" customHeight="false" outlineLevel="0" collapsed="false">
      <c r="A15" s="11" t="s">
        <v>23</v>
      </c>
      <c r="B15" s="11"/>
      <c r="C15" s="11"/>
      <c r="E15" s="8" t="n">
        <v>11</v>
      </c>
      <c r="F15" s="9"/>
      <c r="G15" s="10" t="str">
        <f aca="false">IF(COUNT(F9:F15)=7,AVERAGE(F9:F15),"")</f>
        <v/>
      </c>
      <c r="I15" s="8" t="n">
        <v>11</v>
      </c>
      <c r="J15" s="9"/>
    </row>
    <row r="16" customFormat="false" ht="30" hidden="false" customHeight="true" outlineLevel="0" collapsed="false">
      <c r="A16" s="3" t="s">
        <v>24</v>
      </c>
      <c r="B16" s="12" t="n">
        <f aca="false">COUNT(J5:J24)</f>
        <v>0</v>
      </c>
      <c r="C16" s="5" t="s">
        <v>25</v>
      </c>
      <c r="E16" s="8" t="n">
        <v>12</v>
      </c>
      <c r="F16" s="9"/>
      <c r="G16" s="10" t="str">
        <f aca="false">IF(COUNT(F10:F16)=7,AVERAGE(F10:F16),"")</f>
        <v/>
      </c>
      <c r="I16" s="8" t="n">
        <v>12</v>
      </c>
      <c r="J16" s="9"/>
    </row>
    <row r="17" customFormat="false" ht="15" hidden="false" customHeight="false" outlineLevel="0" collapsed="false">
      <c r="A17" s="3" t="s">
        <v>26</v>
      </c>
      <c r="B17" s="13" t="str">
        <f aca="false">IFERROR(AVERAGE(J5:J24),"")</f>
        <v/>
      </c>
      <c r="E17" s="8" t="n">
        <v>13</v>
      </c>
      <c r="F17" s="9"/>
      <c r="G17" s="10" t="str">
        <f aca="false">IF(COUNT(F11:F17)=7,AVERAGE(F11:F17),"")</f>
        <v/>
      </c>
      <c r="I17" s="8" t="n">
        <v>13</v>
      </c>
      <c r="J17" s="9"/>
    </row>
    <row r="18" customFormat="false" ht="15" hidden="false" customHeight="false" outlineLevel="0" collapsed="false">
      <c r="A18" s="3" t="s">
        <v>27</v>
      </c>
      <c r="B18" s="12" t="str">
        <f aca="false">IF(COUNT(J5:J24)=0,"",MAX(J5:J24))</f>
        <v/>
      </c>
      <c r="E18" s="8" t="n">
        <v>14</v>
      </c>
      <c r="F18" s="9"/>
      <c r="G18" s="10" t="str">
        <f aca="false">IF(COUNT(F12:F18)=7,AVERAGE(F12:F18),"")</f>
        <v/>
      </c>
      <c r="I18" s="8" t="n">
        <v>14</v>
      </c>
      <c r="J18" s="9"/>
    </row>
    <row r="19" customFormat="false" ht="30" hidden="false" customHeight="true" outlineLevel="0" collapsed="false">
      <c r="A19" s="3" t="s">
        <v>28</v>
      </c>
      <c r="B19" s="14" t="str">
        <f aca="false">IFERROR(_xlfn.STDEV.S(J5:J24),"")</f>
        <v/>
      </c>
      <c r="C19" s="5" t="s">
        <v>29</v>
      </c>
      <c r="E19" s="8" t="n">
        <v>15</v>
      </c>
      <c r="F19" s="9"/>
      <c r="G19" s="10" t="str">
        <f aca="false">IF(COUNT(F13:F19)=7,AVERAGE(F13:F19),"")</f>
        <v/>
      </c>
      <c r="I19" s="8" t="n">
        <v>15</v>
      </c>
      <c r="J19" s="9"/>
    </row>
    <row r="20" customFormat="false" ht="15" hidden="false" customHeight="false" outlineLevel="0" collapsed="false">
      <c r="E20" s="8" t="n">
        <v>16</v>
      </c>
      <c r="F20" s="9"/>
      <c r="G20" s="10" t="str">
        <f aca="false">IF(COUNT(F14:F20)=7,AVERAGE(F14:F20),"")</f>
        <v/>
      </c>
      <c r="I20" s="8" t="n">
        <v>16</v>
      </c>
      <c r="J20" s="9"/>
    </row>
    <row r="21" customFormat="false" ht="15" hidden="false" customHeight="false" outlineLevel="0" collapsed="false">
      <c r="A21" s="11" t="s">
        <v>30</v>
      </c>
      <c r="B21" s="11"/>
      <c r="C21" s="11"/>
      <c r="E21" s="8" t="n">
        <v>17</v>
      </c>
      <c r="F21" s="9"/>
      <c r="G21" s="10" t="str">
        <f aca="false">IF(COUNT(F15:F21)=7,AVERAGE(F15:F21),"")</f>
        <v/>
      </c>
      <c r="I21" s="8" t="n">
        <v>17</v>
      </c>
      <c r="J21" s="9"/>
    </row>
    <row r="22" customFormat="false" ht="30" hidden="false" customHeight="true" outlineLevel="0" collapsed="false">
      <c r="A22" s="3" t="s">
        <v>31</v>
      </c>
      <c r="B22" s="13" t="str">
        <f aca="false">IFERROR(B9*B17,"")</f>
        <v/>
      </c>
      <c r="C22" s="5" t="s">
        <v>32</v>
      </c>
      <c r="E22" s="8" t="n">
        <v>18</v>
      </c>
      <c r="F22" s="9"/>
      <c r="G22" s="10" t="str">
        <f aca="false">IF(COUNT(F16:F22)=7,AVERAGE(F16:F22),"")</f>
        <v/>
      </c>
      <c r="I22" s="8" t="n">
        <v>18</v>
      </c>
      <c r="J22" s="9"/>
    </row>
    <row r="23" customFormat="false" ht="15" hidden="false" customHeight="false" outlineLevel="0" collapsed="false">
      <c r="E23" s="8" t="n">
        <v>19</v>
      </c>
      <c r="F23" s="9"/>
      <c r="G23" s="10" t="str">
        <f aca="false">IF(COUNT(F17:F23)=7,AVERAGE(F17:F23),"")</f>
        <v/>
      </c>
      <c r="I23" s="8" t="n">
        <v>19</v>
      </c>
      <c r="J23" s="9"/>
    </row>
    <row r="24" customFormat="false" ht="15" hidden="false" customHeight="false" outlineLevel="0" collapsed="false">
      <c r="A24" s="11" t="s">
        <v>33</v>
      </c>
      <c r="B24" s="11"/>
      <c r="C24" s="11"/>
      <c r="E24" s="8" t="n">
        <v>20</v>
      </c>
      <c r="F24" s="9"/>
      <c r="G24" s="10" t="str">
        <f aca="false">IF(COUNT(F18:F24)=7,AVERAGE(F18:F24),"")</f>
        <v/>
      </c>
      <c r="I24" s="8" t="n">
        <v>20</v>
      </c>
      <c r="J24" s="9"/>
    </row>
    <row r="25" customFormat="false" ht="30" hidden="false" customHeight="true" outlineLevel="0" collapsed="false">
      <c r="A25" s="3" t="s">
        <v>34</v>
      </c>
      <c r="B25" s="13" t="str">
        <f aca="false">IFERROR(B12*B18-B9*B17,"")</f>
        <v/>
      </c>
      <c r="C25" s="5" t="s">
        <v>35</v>
      </c>
      <c r="E25" s="8" t="n">
        <v>21</v>
      </c>
      <c r="F25" s="9"/>
      <c r="G25" s="10" t="str">
        <f aca="false">IF(COUNT(F19:F25)=7,AVERAGE(F19:F25),"")</f>
        <v/>
      </c>
    </row>
    <row r="26" customFormat="false" ht="15" hidden="false" customHeight="false" outlineLevel="0" collapsed="false">
      <c r="A26" s="15" t="s">
        <v>36</v>
      </c>
      <c r="B26" s="16" t="str">
        <f aca="false">IFERROR(ROUNDUP(B25,0),"")</f>
        <v/>
      </c>
      <c r="E26" s="8" t="n">
        <v>22</v>
      </c>
      <c r="F26" s="9"/>
      <c r="G26" s="10" t="str">
        <f aca="false">IF(COUNT(F20:F26)=7,AVERAGE(F20:F26),"")</f>
        <v/>
      </c>
    </row>
    <row r="27" customFormat="false" ht="30" hidden="false" customHeight="true" outlineLevel="0" collapsed="false">
      <c r="A27" s="15" t="s">
        <v>37</v>
      </c>
      <c r="B27" s="16" t="str">
        <f aca="false">IFERROR(B22+B26,"")</f>
        <v/>
      </c>
      <c r="C27" s="5" t="s">
        <v>38</v>
      </c>
      <c r="E27" s="8" t="n">
        <v>23</v>
      </c>
      <c r="F27" s="9"/>
      <c r="G27" s="10" t="str">
        <f aca="false">IF(COUNT(F21:F27)=7,AVERAGE(F21:F27),"")</f>
        <v/>
      </c>
    </row>
    <row r="28" customFormat="false" ht="15" hidden="false" customHeight="false" outlineLevel="0" collapsed="false">
      <c r="E28" s="8" t="n">
        <v>24</v>
      </c>
      <c r="F28" s="9"/>
      <c r="G28" s="10" t="str">
        <f aca="false">IF(COUNT(F22:F28)=7,AVERAGE(F22:F28),"")</f>
        <v/>
      </c>
    </row>
    <row r="29" customFormat="false" ht="15" hidden="false" customHeight="false" outlineLevel="0" collapsed="false">
      <c r="A29" s="11" t="s">
        <v>39</v>
      </c>
      <c r="B29" s="11"/>
      <c r="C29" s="11"/>
      <c r="E29" s="8" t="n">
        <v>25</v>
      </c>
      <c r="F29" s="9"/>
      <c r="G29" s="10" t="str">
        <f aca="false">IF(COUNT(F23:F29)=7,AVERAGE(F23:F29),"")</f>
        <v/>
      </c>
    </row>
    <row r="30" customFormat="false" ht="30" hidden="false" customHeight="true" outlineLevel="0" collapsed="false">
      <c r="A30" s="3" t="s">
        <v>34</v>
      </c>
      <c r="B30" s="13" t="str">
        <f aca="false">IFERROR(B5*B10*SQRT(B17),"")</f>
        <v/>
      </c>
      <c r="C30" s="5" t="s">
        <v>40</v>
      </c>
      <c r="E30" s="8" t="n">
        <v>26</v>
      </c>
      <c r="F30" s="9"/>
      <c r="G30" s="10" t="str">
        <f aca="false">IF(COUNT(F24:F30)=7,AVERAGE(F24:F30),"")</f>
        <v/>
      </c>
    </row>
    <row r="31" customFormat="false" ht="15" hidden="false" customHeight="false" outlineLevel="0" collapsed="false">
      <c r="A31" s="15" t="s">
        <v>36</v>
      </c>
      <c r="B31" s="16" t="str">
        <f aca="false">IFERROR(ROUNDUP(B30,0),"")</f>
        <v/>
      </c>
      <c r="E31" s="8" t="n">
        <v>27</v>
      </c>
      <c r="F31" s="9"/>
      <c r="G31" s="10" t="str">
        <f aca="false">IF(COUNT(F25:F31)=7,AVERAGE(F25:F31),"")</f>
        <v/>
      </c>
    </row>
    <row r="32" customFormat="false" ht="15" hidden="false" customHeight="false" outlineLevel="0" collapsed="false">
      <c r="A32" s="15" t="s">
        <v>37</v>
      </c>
      <c r="B32" s="16" t="str">
        <f aca="false">IFERROR(B22+B31,"")</f>
        <v/>
      </c>
      <c r="E32" s="8" t="n">
        <v>28</v>
      </c>
      <c r="F32" s="9"/>
      <c r="G32" s="10" t="str">
        <f aca="false">IF(COUNT(F26:F32)=7,AVERAGE(F26:F32),"")</f>
        <v/>
      </c>
    </row>
    <row r="33" customFormat="false" ht="15" hidden="false" customHeight="false" outlineLevel="0" collapsed="false">
      <c r="E33" s="8" t="n">
        <v>29</v>
      </c>
      <c r="F33" s="9"/>
      <c r="G33" s="10" t="str">
        <f aca="false">IF(COUNT(F27:F33)=7,AVERAGE(F27:F33),"")</f>
        <v/>
      </c>
    </row>
    <row r="34" customFormat="false" ht="15" hidden="false" customHeight="false" outlineLevel="0" collapsed="false">
      <c r="A34" s="11" t="s">
        <v>41</v>
      </c>
      <c r="B34" s="11"/>
      <c r="C34" s="11"/>
      <c r="E34" s="8" t="n">
        <v>30</v>
      </c>
      <c r="F34" s="9"/>
      <c r="G34" s="10" t="str">
        <f aca="false">IF(COUNT(F28:F34)=7,AVERAGE(F28:F34),"")</f>
        <v/>
      </c>
    </row>
    <row r="35" customFormat="false" ht="30" hidden="false" customHeight="true" outlineLevel="0" collapsed="false">
      <c r="A35" s="3" t="s">
        <v>42</v>
      </c>
      <c r="B35" s="13" t="str">
        <f aca="false">IFERROR(B17*B10^2,"")</f>
        <v/>
      </c>
      <c r="C35" s="5" t="s">
        <v>43</v>
      </c>
      <c r="E35" s="8" t="n">
        <v>31</v>
      </c>
      <c r="F35" s="9"/>
      <c r="G35" s="10" t="str">
        <f aca="false">IF(COUNT(F29:F35)=7,AVERAGE(F29:F35),"")</f>
        <v/>
      </c>
    </row>
    <row r="36" customFormat="false" ht="30" hidden="false" customHeight="true" outlineLevel="0" collapsed="false">
      <c r="A36" s="3" t="s">
        <v>44</v>
      </c>
      <c r="B36" s="13" t="str">
        <f aca="false">IFERROR(B9^2*B19^2,"")</f>
        <v/>
      </c>
      <c r="C36" s="5" t="s">
        <v>45</v>
      </c>
      <c r="E36" s="8" t="n">
        <v>32</v>
      </c>
      <c r="F36" s="9"/>
      <c r="G36" s="10" t="str">
        <f aca="false">IF(COUNT(F30:F36)=7,AVERAGE(F30:F36),"")</f>
        <v/>
      </c>
    </row>
    <row r="37" customFormat="false" ht="30" hidden="false" customHeight="true" outlineLevel="0" collapsed="false">
      <c r="A37" s="3" t="s">
        <v>34</v>
      </c>
      <c r="B37" s="13" t="str">
        <f aca="false">IFERROR(B5*SQRT(B35+B36),"")</f>
        <v/>
      </c>
      <c r="C37" s="5" t="s">
        <v>46</v>
      </c>
      <c r="E37" s="8" t="n">
        <v>33</v>
      </c>
      <c r="F37" s="9"/>
      <c r="G37" s="10" t="str">
        <f aca="false">IF(COUNT(F31:F37)=7,AVERAGE(F31:F37),"")</f>
        <v/>
      </c>
    </row>
    <row r="38" customFormat="false" ht="15" hidden="false" customHeight="false" outlineLevel="0" collapsed="false">
      <c r="A38" s="15" t="s">
        <v>36</v>
      </c>
      <c r="B38" s="16" t="str">
        <f aca="false">IFERROR(ROUNDUP(B37,0),"")</f>
        <v/>
      </c>
      <c r="E38" s="8" t="n">
        <v>34</v>
      </c>
      <c r="F38" s="9"/>
      <c r="G38" s="10" t="str">
        <f aca="false">IF(COUNT(F32:F38)=7,AVERAGE(F32:F38),"")</f>
        <v/>
      </c>
    </row>
    <row r="39" customFormat="false" ht="15" hidden="false" customHeight="false" outlineLevel="0" collapsed="false">
      <c r="A39" s="15" t="s">
        <v>37</v>
      </c>
      <c r="B39" s="16" t="str">
        <f aca="false">IFERROR(B22+B38,"")</f>
        <v/>
      </c>
      <c r="E39" s="8" t="n">
        <v>35</v>
      </c>
      <c r="F39" s="9"/>
      <c r="G39" s="10" t="str">
        <f aca="false">IF(COUNT(F33:F39)=7,AVERAGE(F33:F39),"")</f>
        <v/>
      </c>
    </row>
    <row r="40" customFormat="false" ht="15" hidden="false" customHeight="false" outlineLevel="0" collapsed="false">
      <c r="E40" s="8" t="n">
        <v>36</v>
      </c>
      <c r="F40" s="9"/>
      <c r="G40" s="10" t="str">
        <f aca="false">IF(COUNT(F34:F40)=7,AVERAGE(F34:F40),"")</f>
        <v/>
      </c>
    </row>
    <row r="41" customFormat="false" ht="15" hidden="false" customHeight="false" outlineLevel="0" collapsed="false">
      <c r="E41" s="8" t="n">
        <v>37</v>
      </c>
      <c r="F41" s="9"/>
      <c r="G41" s="10" t="str">
        <f aca="false">IF(COUNT(F35:F41)=7,AVERAGE(F35:F41),"")</f>
        <v/>
      </c>
    </row>
    <row r="42" customFormat="false" ht="15" hidden="false" customHeight="false" outlineLevel="0" collapsed="false">
      <c r="E42" s="8" t="n">
        <v>38</v>
      </c>
      <c r="F42" s="9"/>
      <c r="G42" s="10" t="str">
        <f aca="false">IF(COUNT(F36:F42)=7,AVERAGE(F36:F42),"")</f>
        <v/>
      </c>
    </row>
    <row r="43" customFormat="false" ht="15" hidden="false" customHeight="false" outlineLevel="0" collapsed="false">
      <c r="E43" s="8" t="n">
        <v>39</v>
      </c>
      <c r="F43" s="9"/>
      <c r="G43" s="10" t="str">
        <f aca="false">IF(COUNT(F37:F43)=7,AVERAGE(F37:F43),"")</f>
        <v/>
      </c>
    </row>
    <row r="44" customFormat="false" ht="15" hidden="false" customHeight="false" outlineLevel="0" collapsed="false">
      <c r="E44" s="8" t="n">
        <v>40</v>
      </c>
      <c r="F44" s="9"/>
      <c r="G44" s="10" t="str">
        <f aca="false">IF(COUNT(F38:F44)=7,AVERAGE(F38:F44),"")</f>
        <v/>
      </c>
    </row>
    <row r="45" customFormat="false" ht="15" hidden="false" customHeight="false" outlineLevel="0" collapsed="false">
      <c r="E45" s="8" t="n">
        <v>41</v>
      </c>
      <c r="F45" s="9"/>
      <c r="G45" s="10" t="str">
        <f aca="false">IF(COUNT(F39:F45)=7,AVERAGE(F39:F45),"")</f>
        <v/>
      </c>
    </row>
    <row r="46" customFormat="false" ht="15" hidden="false" customHeight="false" outlineLevel="0" collapsed="false">
      <c r="E46" s="8" t="n">
        <v>42</v>
      </c>
      <c r="F46" s="9"/>
      <c r="G46" s="10" t="str">
        <f aca="false">IF(COUNT(F40:F46)=7,AVERAGE(F40:F46),"")</f>
        <v/>
      </c>
    </row>
    <row r="47" customFormat="false" ht="15" hidden="false" customHeight="false" outlineLevel="0" collapsed="false">
      <c r="E47" s="8" t="n">
        <v>43</v>
      </c>
      <c r="F47" s="9"/>
      <c r="G47" s="10" t="str">
        <f aca="false">IF(COUNT(F41:F47)=7,AVERAGE(F41:F47),"")</f>
        <v/>
      </c>
    </row>
    <row r="48" customFormat="false" ht="15" hidden="false" customHeight="false" outlineLevel="0" collapsed="false">
      <c r="E48" s="8" t="n">
        <v>44</v>
      </c>
      <c r="F48" s="9"/>
      <c r="G48" s="10" t="str">
        <f aca="false">IF(COUNT(F42:F48)=7,AVERAGE(F42:F48),"")</f>
        <v/>
      </c>
    </row>
    <row r="49" customFormat="false" ht="15" hidden="false" customHeight="false" outlineLevel="0" collapsed="false">
      <c r="E49" s="8" t="n">
        <v>45</v>
      </c>
      <c r="F49" s="9"/>
      <c r="G49" s="10" t="str">
        <f aca="false">IF(COUNT(F43:F49)=7,AVERAGE(F43:F49),"")</f>
        <v/>
      </c>
    </row>
    <row r="50" customFormat="false" ht="15" hidden="false" customHeight="false" outlineLevel="0" collapsed="false">
      <c r="E50" s="8" t="n">
        <v>46</v>
      </c>
      <c r="F50" s="9"/>
      <c r="G50" s="10" t="str">
        <f aca="false">IF(COUNT(F44:F50)=7,AVERAGE(F44:F50),"")</f>
        <v/>
      </c>
    </row>
    <row r="51" customFormat="false" ht="15" hidden="false" customHeight="false" outlineLevel="0" collapsed="false">
      <c r="E51" s="8" t="n">
        <v>47</v>
      </c>
      <c r="F51" s="9"/>
      <c r="G51" s="10" t="str">
        <f aca="false">IF(COUNT(F45:F51)=7,AVERAGE(F45:F51),"")</f>
        <v/>
      </c>
    </row>
    <row r="52" customFormat="false" ht="15" hidden="false" customHeight="false" outlineLevel="0" collapsed="false">
      <c r="E52" s="8" t="n">
        <v>48</v>
      </c>
      <c r="F52" s="9"/>
      <c r="G52" s="10" t="str">
        <f aca="false">IF(COUNT(F46:F52)=7,AVERAGE(F46:F52),"")</f>
        <v/>
      </c>
    </row>
    <row r="53" customFormat="false" ht="15" hidden="false" customHeight="false" outlineLevel="0" collapsed="false">
      <c r="E53" s="8" t="n">
        <v>49</v>
      </c>
      <c r="F53" s="9"/>
      <c r="G53" s="10" t="str">
        <f aca="false">IF(COUNT(F47:F53)=7,AVERAGE(F47:F53),"")</f>
        <v/>
      </c>
    </row>
    <row r="54" customFormat="false" ht="15" hidden="false" customHeight="false" outlineLevel="0" collapsed="false">
      <c r="E54" s="8" t="n">
        <v>50</v>
      </c>
      <c r="F54" s="9"/>
      <c r="G54" s="10" t="str">
        <f aca="false">IF(COUNT(F48:F54)=7,AVERAGE(F48:F54),"")</f>
        <v/>
      </c>
    </row>
    <row r="55" customFormat="false" ht="15" hidden="false" customHeight="false" outlineLevel="0" collapsed="false">
      <c r="E55" s="8" t="n">
        <v>51</v>
      </c>
      <c r="F55" s="9"/>
      <c r="G55" s="10" t="str">
        <f aca="false">IF(COUNT(F49:F55)=7,AVERAGE(F49:F55),"")</f>
        <v/>
      </c>
    </row>
    <row r="56" customFormat="false" ht="15" hidden="false" customHeight="false" outlineLevel="0" collapsed="false">
      <c r="E56" s="8" t="n">
        <v>52</v>
      </c>
      <c r="F56" s="9"/>
      <c r="G56" s="10" t="str">
        <f aca="false">IF(COUNT(F50:F56)=7,AVERAGE(F50:F56),"")</f>
        <v/>
      </c>
    </row>
    <row r="57" customFormat="false" ht="15" hidden="false" customHeight="false" outlineLevel="0" collapsed="false">
      <c r="E57" s="8" t="n">
        <v>53</v>
      </c>
      <c r="F57" s="9"/>
      <c r="G57" s="10" t="str">
        <f aca="false">IF(COUNT(F51:F57)=7,AVERAGE(F51:F57),"")</f>
        <v/>
      </c>
    </row>
    <row r="58" customFormat="false" ht="15" hidden="false" customHeight="false" outlineLevel="0" collapsed="false">
      <c r="E58" s="8" t="n">
        <v>54</v>
      </c>
      <c r="F58" s="9"/>
      <c r="G58" s="10" t="str">
        <f aca="false">IF(COUNT(F52:F58)=7,AVERAGE(F52:F58),"")</f>
        <v/>
      </c>
    </row>
    <row r="59" customFormat="false" ht="15" hidden="false" customHeight="false" outlineLevel="0" collapsed="false">
      <c r="E59" s="8" t="n">
        <v>55</v>
      </c>
      <c r="F59" s="9"/>
      <c r="G59" s="10" t="str">
        <f aca="false">IF(COUNT(F53:F59)=7,AVERAGE(F53:F59),"")</f>
        <v/>
      </c>
    </row>
    <row r="60" customFormat="false" ht="15" hidden="false" customHeight="false" outlineLevel="0" collapsed="false">
      <c r="E60" s="8" t="n">
        <v>56</v>
      </c>
      <c r="F60" s="9"/>
      <c r="G60" s="10" t="str">
        <f aca="false">IF(COUNT(F54:F60)=7,AVERAGE(F54:F60),"")</f>
        <v/>
      </c>
    </row>
    <row r="61" customFormat="false" ht="15" hidden="false" customHeight="false" outlineLevel="0" collapsed="false">
      <c r="E61" s="8" t="n">
        <v>57</v>
      </c>
      <c r="F61" s="9"/>
      <c r="G61" s="10" t="str">
        <f aca="false">IF(COUNT(F55:F61)=7,AVERAGE(F55:F61),"")</f>
        <v/>
      </c>
    </row>
    <row r="62" customFormat="false" ht="15" hidden="false" customHeight="false" outlineLevel="0" collapsed="false">
      <c r="E62" s="8" t="n">
        <v>58</v>
      </c>
      <c r="F62" s="9"/>
      <c r="G62" s="10" t="str">
        <f aca="false">IF(COUNT(F56:F62)=7,AVERAGE(F56:F62),"")</f>
        <v/>
      </c>
    </row>
    <row r="63" customFormat="false" ht="15" hidden="false" customHeight="false" outlineLevel="0" collapsed="false">
      <c r="E63" s="8" t="n">
        <v>59</v>
      </c>
      <c r="F63" s="9"/>
      <c r="G63" s="10" t="str">
        <f aca="false">IF(COUNT(F57:F63)=7,AVERAGE(F57:F63),"")</f>
        <v/>
      </c>
    </row>
    <row r="64" customFormat="false" ht="15" hidden="false" customHeight="false" outlineLevel="0" collapsed="false">
      <c r="E64" s="8" t="n">
        <v>60</v>
      </c>
      <c r="F64" s="9"/>
      <c r="G64" s="10" t="str">
        <f aca="false">IF(COUNT(F58:F64)=7,AVERAGE(F58:F64),"")</f>
        <v/>
      </c>
    </row>
    <row r="65" customFormat="false" ht="15" hidden="false" customHeight="false" outlineLevel="0" collapsed="false">
      <c r="E65" s="8" t="n">
        <v>61</v>
      </c>
      <c r="F65" s="9"/>
      <c r="G65" s="10" t="str">
        <f aca="false">IF(COUNT(F59:F65)=7,AVERAGE(F59:F65),"")</f>
        <v/>
      </c>
    </row>
    <row r="66" customFormat="false" ht="15" hidden="false" customHeight="false" outlineLevel="0" collapsed="false">
      <c r="E66" s="8" t="n">
        <v>62</v>
      </c>
      <c r="F66" s="9"/>
      <c r="G66" s="10" t="str">
        <f aca="false">IF(COUNT(F60:F66)=7,AVERAGE(F60:F66),"")</f>
        <v/>
      </c>
    </row>
    <row r="67" customFormat="false" ht="15" hidden="false" customHeight="false" outlineLevel="0" collapsed="false">
      <c r="E67" s="8" t="n">
        <v>63</v>
      </c>
      <c r="F67" s="9"/>
      <c r="G67" s="10" t="str">
        <f aca="false">IF(COUNT(F61:F67)=7,AVERAGE(F61:F67),"")</f>
        <v/>
      </c>
    </row>
    <row r="68" customFormat="false" ht="15" hidden="false" customHeight="false" outlineLevel="0" collapsed="false">
      <c r="E68" s="8" t="n">
        <v>64</v>
      </c>
      <c r="F68" s="9"/>
      <c r="G68" s="10" t="str">
        <f aca="false">IF(COUNT(F62:F68)=7,AVERAGE(F62:F68),"")</f>
        <v/>
      </c>
    </row>
    <row r="69" customFormat="false" ht="15" hidden="false" customHeight="false" outlineLevel="0" collapsed="false">
      <c r="E69" s="8" t="n">
        <v>65</v>
      </c>
      <c r="F69" s="9"/>
      <c r="G69" s="10" t="str">
        <f aca="false">IF(COUNT(F63:F69)=7,AVERAGE(F63:F69),"")</f>
        <v/>
      </c>
    </row>
    <row r="70" customFormat="false" ht="15" hidden="false" customHeight="false" outlineLevel="0" collapsed="false">
      <c r="E70" s="8" t="n">
        <v>66</v>
      </c>
      <c r="F70" s="9"/>
      <c r="G70" s="10" t="str">
        <f aca="false">IF(COUNT(F64:F70)=7,AVERAGE(F64:F70),"")</f>
        <v/>
      </c>
    </row>
    <row r="71" customFormat="false" ht="15" hidden="false" customHeight="false" outlineLevel="0" collapsed="false">
      <c r="E71" s="8" t="n">
        <v>67</v>
      </c>
      <c r="F71" s="9"/>
      <c r="G71" s="10" t="str">
        <f aca="false">IF(COUNT(F65:F71)=7,AVERAGE(F65:F71),"")</f>
        <v/>
      </c>
    </row>
    <row r="72" customFormat="false" ht="15" hidden="false" customHeight="false" outlineLevel="0" collapsed="false">
      <c r="E72" s="8" t="n">
        <v>68</v>
      </c>
      <c r="F72" s="9"/>
      <c r="G72" s="10" t="str">
        <f aca="false">IF(COUNT(F66:F72)=7,AVERAGE(F66:F72),"")</f>
        <v/>
      </c>
    </row>
    <row r="73" customFormat="false" ht="15" hidden="false" customHeight="false" outlineLevel="0" collapsed="false">
      <c r="E73" s="8" t="n">
        <v>69</v>
      </c>
      <c r="F73" s="9"/>
      <c r="G73" s="10" t="str">
        <f aca="false">IF(COUNT(F67:F73)=7,AVERAGE(F67:F73),"")</f>
        <v/>
      </c>
    </row>
    <row r="74" customFormat="false" ht="15" hidden="false" customHeight="false" outlineLevel="0" collapsed="false">
      <c r="E74" s="8" t="n">
        <v>70</v>
      </c>
      <c r="F74" s="9"/>
      <c r="G74" s="10" t="str">
        <f aca="false">IF(COUNT(F68:F74)=7,AVERAGE(F68:F74),"")</f>
        <v/>
      </c>
    </row>
    <row r="75" customFormat="false" ht="15" hidden="false" customHeight="false" outlineLevel="0" collapsed="false">
      <c r="E75" s="8" t="n">
        <v>71</v>
      </c>
      <c r="F75" s="9"/>
      <c r="G75" s="10" t="str">
        <f aca="false">IF(COUNT(F69:F75)=7,AVERAGE(F69:F75),"")</f>
        <v/>
      </c>
    </row>
    <row r="76" customFormat="false" ht="15" hidden="false" customHeight="false" outlineLevel="0" collapsed="false">
      <c r="E76" s="8" t="n">
        <v>72</v>
      </c>
      <c r="F76" s="9"/>
      <c r="G76" s="10" t="str">
        <f aca="false">IF(COUNT(F70:F76)=7,AVERAGE(F70:F76),"")</f>
        <v/>
      </c>
    </row>
    <row r="77" customFormat="false" ht="15" hidden="false" customHeight="false" outlineLevel="0" collapsed="false">
      <c r="E77" s="8" t="n">
        <v>73</v>
      </c>
      <c r="F77" s="9"/>
      <c r="G77" s="10" t="str">
        <f aca="false">IF(COUNT(F71:F77)=7,AVERAGE(F71:F77),"")</f>
        <v/>
      </c>
    </row>
    <row r="78" customFormat="false" ht="15" hidden="false" customHeight="false" outlineLevel="0" collapsed="false">
      <c r="E78" s="8" t="n">
        <v>74</v>
      </c>
      <c r="F78" s="9"/>
      <c r="G78" s="10" t="str">
        <f aca="false">IF(COUNT(F72:F78)=7,AVERAGE(F72:F78),"")</f>
        <v/>
      </c>
    </row>
    <row r="79" customFormat="false" ht="15" hidden="false" customHeight="false" outlineLevel="0" collapsed="false">
      <c r="E79" s="8" t="n">
        <v>75</v>
      </c>
      <c r="F79" s="9"/>
      <c r="G79" s="10" t="str">
        <f aca="false">IF(COUNT(F73:F79)=7,AVERAGE(F73:F79),"")</f>
        <v/>
      </c>
    </row>
    <row r="80" customFormat="false" ht="15" hidden="false" customHeight="false" outlineLevel="0" collapsed="false">
      <c r="E80" s="8" t="n">
        <v>76</v>
      </c>
      <c r="F80" s="9"/>
      <c r="G80" s="10" t="str">
        <f aca="false">IF(COUNT(F74:F80)=7,AVERAGE(F74:F80),"")</f>
        <v/>
      </c>
    </row>
    <row r="81" customFormat="false" ht="15" hidden="false" customHeight="false" outlineLevel="0" collapsed="false">
      <c r="E81" s="8" t="n">
        <v>77</v>
      </c>
      <c r="F81" s="9"/>
      <c r="G81" s="10" t="str">
        <f aca="false">IF(COUNT(F75:F81)=7,AVERAGE(F75:F81),"")</f>
        <v/>
      </c>
    </row>
    <row r="82" customFormat="false" ht="15" hidden="false" customHeight="false" outlineLevel="0" collapsed="false">
      <c r="E82" s="8" t="n">
        <v>78</v>
      </c>
      <c r="F82" s="9"/>
      <c r="G82" s="10" t="str">
        <f aca="false">IF(COUNT(F76:F82)=7,AVERAGE(F76:F82),"")</f>
        <v/>
      </c>
    </row>
    <row r="83" customFormat="false" ht="15" hidden="false" customHeight="false" outlineLevel="0" collapsed="false">
      <c r="E83" s="8" t="n">
        <v>79</v>
      </c>
      <c r="F83" s="9"/>
      <c r="G83" s="10" t="str">
        <f aca="false">IF(COUNT(F77:F83)=7,AVERAGE(F77:F83),"")</f>
        <v/>
      </c>
    </row>
    <row r="84" customFormat="false" ht="15" hidden="false" customHeight="false" outlineLevel="0" collapsed="false">
      <c r="E84" s="8" t="n">
        <v>80</v>
      </c>
      <c r="F84" s="9"/>
      <c r="G84" s="10" t="str">
        <f aca="false">IF(COUNT(F78:F84)=7,AVERAGE(F78:F84),"")</f>
        <v/>
      </c>
    </row>
    <row r="85" customFormat="false" ht="15" hidden="false" customHeight="false" outlineLevel="0" collapsed="false">
      <c r="E85" s="8" t="n">
        <v>81</v>
      </c>
      <c r="F85" s="9"/>
      <c r="G85" s="10" t="str">
        <f aca="false">IF(COUNT(F79:F85)=7,AVERAGE(F79:F85),"")</f>
        <v/>
      </c>
    </row>
    <row r="86" customFormat="false" ht="15" hidden="false" customHeight="false" outlineLevel="0" collapsed="false">
      <c r="E86" s="8" t="n">
        <v>82</v>
      </c>
      <c r="F86" s="9"/>
      <c r="G86" s="10" t="str">
        <f aca="false">IF(COUNT(F80:F86)=7,AVERAGE(F80:F86),"")</f>
        <v/>
      </c>
    </row>
    <row r="87" customFormat="false" ht="15" hidden="false" customHeight="false" outlineLevel="0" collapsed="false">
      <c r="E87" s="8" t="n">
        <v>83</v>
      </c>
      <c r="F87" s="9"/>
      <c r="G87" s="10" t="str">
        <f aca="false">IF(COUNT(F81:F87)=7,AVERAGE(F81:F87),"")</f>
        <v/>
      </c>
    </row>
    <row r="88" customFormat="false" ht="15" hidden="false" customHeight="false" outlineLevel="0" collapsed="false">
      <c r="E88" s="8" t="n">
        <v>84</v>
      </c>
      <c r="F88" s="9"/>
      <c r="G88" s="10" t="str">
        <f aca="false">IF(COUNT(F82:F88)=7,AVERAGE(F82:F88),"")</f>
        <v/>
      </c>
    </row>
    <row r="89" customFormat="false" ht="15" hidden="false" customHeight="false" outlineLevel="0" collapsed="false">
      <c r="E89" s="8" t="n">
        <v>85</v>
      </c>
      <c r="F89" s="9"/>
      <c r="G89" s="10" t="str">
        <f aca="false">IF(COUNT(F83:F89)=7,AVERAGE(F83:F89),"")</f>
        <v/>
      </c>
    </row>
    <row r="90" customFormat="false" ht="15" hidden="false" customHeight="false" outlineLevel="0" collapsed="false">
      <c r="E90" s="8" t="n">
        <v>86</v>
      </c>
      <c r="F90" s="9"/>
      <c r="G90" s="10" t="str">
        <f aca="false">IF(COUNT(F84:F90)=7,AVERAGE(F84:F90),"")</f>
        <v/>
      </c>
    </row>
    <row r="91" customFormat="false" ht="15" hidden="false" customHeight="false" outlineLevel="0" collapsed="false">
      <c r="E91" s="8" t="n">
        <v>87</v>
      </c>
      <c r="F91" s="9"/>
      <c r="G91" s="10" t="str">
        <f aca="false">IF(COUNT(F85:F91)=7,AVERAGE(F85:F91),"")</f>
        <v/>
      </c>
    </row>
    <row r="92" customFormat="false" ht="15" hidden="false" customHeight="false" outlineLevel="0" collapsed="false">
      <c r="E92" s="8" t="n">
        <v>88</v>
      </c>
      <c r="F92" s="9"/>
      <c r="G92" s="10" t="str">
        <f aca="false">IF(COUNT(F86:F92)=7,AVERAGE(F86:F92),"")</f>
        <v/>
      </c>
    </row>
    <row r="93" customFormat="false" ht="15" hidden="false" customHeight="false" outlineLevel="0" collapsed="false">
      <c r="E93" s="8" t="n">
        <v>89</v>
      </c>
      <c r="F93" s="9"/>
      <c r="G93" s="10" t="str">
        <f aca="false">IF(COUNT(F87:F93)=7,AVERAGE(F87:F93),"")</f>
        <v/>
      </c>
    </row>
    <row r="94" customFormat="false" ht="15" hidden="false" customHeight="false" outlineLevel="0" collapsed="false">
      <c r="E94" s="8" t="n">
        <v>90</v>
      </c>
      <c r="F94" s="9"/>
      <c r="G94" s="10" t="str">
        <f aca="false">IF(COUNT(F88:F94)=7,AVERAGE(F88:F94),"")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9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  <col collapsed="false" customWidth="true" hidden="false" outlineLevel="0" max="3" min="3" style="0" width="58"/>
    <col collapsed="false" customWidth="true" hidden="false" outlineLevel="0" max="4" min="4" style="0" width="3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3"/>
    <col collapsed="false" customWidth="true" hidden="false" outlineLevel="0" max="9" min="9" style="0" width="8"/>
    <col collapsed="false" customWidth="true" hidden="false" outlineLevel="0" max="10" min="10" style="0" width="16"/>
  </cols>
  <sheetData>
    <row r="1" customFormat="false" ht="22.0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7" t="s">
        <v>48</v>
      </c>
    </row>
    <row r="4" customFormat="false" ht="30" hidden="false" customHeight="true" outlineLevel="0" collapsed="false">
      <c r="A4" s="3" t="s">
        <v>2</v>
      </c>
      <c r="B4" s="4" t="n">
        <v>0.95</v>
      </c>
      <c r="C4" s="5" t="s">
        <v>3</v>
      </c>
      <c r="E4" s="6" t="s">
        <v>4</v>
      </c>
      <c r="F4" s="6" t="s">
        <v>5</v>
      </c>
      <c r="G4" s="6" t="s">
        <v>6</v>
      </c>
      <c r="I4" s="6" t="s">
        <v>7</v>
      </c>
      <c r="J4" s="6" t="s">
        <v>8</v>
      </c>
    </row>
    <row r="5" customFormat="false" ht="30" hidden="false" customHeight="true" outlineLevel="0" collapsed="false">
      <c r="A5" s="3" t="s">
        <v>9</v>
      </c>
      <c r="B5" s="7" t="n">
        <f aca="false">IFERROR(_xlfn.NORM.S.INV(B4),"")</f>
        <v>1.64485362695147</v>
      </c>
      <c r="C5" s="5" t="s">
        <v>10</v>
      </c>
      <c r="E5" s="8" t="n">
        <v>1</v>
      </c>
      <c r="F5" s="9" t="n">
        <v>4</v>
      </c>
      <c r="G5" s="10"/>
      <c r="I5" s="8" t="n">
        <v>1</v>
      </c>
      <c r="J5" s="9" t="n">
        <v>30</v>
      </c>
    </row>
    <row r="6" customFormat="false" ht="15" hidden="false" customHeight="false" outlineLevel="0" collapsed="false">
      <c r="E6" s="8" t="n">
        <v>2</v>
      </c>
      <c r="F6" s="9" t="n">
        <v>4</v>
      </c>
      <c r="G6" s="10"/>
      <c r="I6" s="8" t="n">
        <v>2</v>
      </c>
      <c r="J6" s="9" t="n">
        <v>21</v>
      </c>
    </row>
    <row r="7" customFormat="false" ht="15" hidden="false" customHeight="false" outlineLevel="0" collapsed="false">
      <c r="A7" s="11" t="s">
        <v>11</v>
      </c>
      <c r="B7" s="11"/>
      <c r="C7" s="11"/>
      <c r="E7" s="8" t="n">
        <v>3</v>
      </c>
      <c r="F7" s="9" t="n">
        <v>5</v>
      </c>
      <c r="G7" s="10"/>
      <c r="I7" s="8" t="n">
        <v>3</v>
      </c>
      <c r="J7" s="9" t="n">
        <v>24</v>
      </c>
    </row>
    <row r="8" customFormat="false" ht="30" hidden="false" customHeight="true" outlineLevel="0" collapsed="false">
      <c r="A8" s="3" t="s">
        <v>12</v>
      </c>
      <c r="B8" s="12" t="n">
        <f aca="false">COUNT(F5:F94)</f>
        <v>28</v>
      </c>
      <c r="C8" s="5" t="s">
        <v>13</v>
      </c>
      <c r="E8" s="8" t="n">
        <v>4</v>
      </c>
      <c r="F8" s="9" t="n">
        <v>1</v>
      </c>
      <c r="G8" s="10"/>
      <c r="I8" s="8" t="n">
        <v>4</v>
      </c>
      <c r="J8" s="9" t="n">
        <v>24</v>
      </c>
    </row>
    <row r="9" customFormat="false" ht="15" hidden="false" customHeight="false" outlineLevel="0" collapsed="false">
      <c r="A9" s="3" t="s">
        <v>14</v>
      </c>
      <c r="B9" s="13" t="n">
        <f aca="false">IFERROR(AVERAGE(F5:F94),"")</f>
        <v>4</v>
      </c>
      <c r="E9" s="8" t="n">
        <v>5</v>
      </c>
      <c r="F9" s="9" t="n">
        <v>5</v>
      </c>
      <c r="G9" s="10"/>
      <c r="I9" s="8" t="n">
        <v>5</v>
      </c>
      <c r="J9" s="9" t="n">
        <v>25</v>
      </c>
    </row>
    <row r="10" customFormat="false" ht="30" hidden="false" customHeight="true" outlineLevel="0" collapsed="false">
      <c r="A10" s="3" t="s">
        <v>15</v>
      </c>
      <c r="B10" s="14" t="n">
        <f aca="false">IFERROR(_xlfn.STDEV.S(F5:F94),"")</f>
        <v>2</v>
      </c>
      <c r="C10" s="5" t="s">
        <v>16</v>
      </c>
      <c r="E10" s="8" t="n">
        <v>6</v>
      </c>
      <c r="F10" s="9" t="n">
        <v>4</v>
      </c>
      <c r="G10" s="10"/>
      <c r="I10" s="8" t="n">
        <v>6</v>
      </c>
      <c r="J10" s="9" t="n">
        <v>26</v>
      </c>
    </row>
    <row r="11" customFormat="false" ht="30" hidden="false" customHeight="true" outlineLevel="0" collapsed="false">
      <c r="A11" s="3" t="s">
        <v>17</v>
      </c>
      <c r="B11" s="14" t="n">
        <f aca="false">IFERROR(_xlfn.STDEV.P(F5:F94),"")</f>
        <v>1.96396101212393</v>
      </c>
      <c r="C11" s="5" t="s">
        <v>18</v>
      </c>
      <c r="E11" s="8" t="n">
        <v>7</v>
      </c>
      <c r="F11" s="9" t="n">
        <v>5</v>
      </c>
      <c r="G11" s="10" t="n">
        <f aca="false">IF(COUNT(F5:F11)=7,AVERAGE(F5:F11),"")</f>
        <v>4</v>
      </c>
      <c r="I11" s="8" t="n">
        <v>7</v>
      </c>
      <c r="J11" s="9"/>
    </row>
    <row r="12" customFormat="false" ht="30" hidden="false" customHeight="true" outlineLevel="0" collapsed="false">
      <c r="A12" s="3" t="s">
        <v>19</v>
      </c>
      <c r="B12" s="13" t="n">
        <f aca="false">IF(COUNT(G5:G94)=0,"",MAX(G5:G94))</f>
        <v>5</v>
      </c>
      <c r="C12" s="5" t="s">
        <v>20</v>
      </c>
      <c r="E12" s="8" t="n">
        <v>8</v>
      </c>
      <c r="F12" s="9" t="n">
        <v>6</v>
      </c>
      <c r="G12" s="10" t="n">
        <f aca="false">IF(COUNT(F6:F12)=7,AVERAGE(F6:F12),"")</f>
        <v>4.28571428571429</v>
      </c>
      <c r="I12" s="8" t="n">
        <v>8</v>
      </c>
      <c r="J12" s="9"/>
    </row>
    <row r="13" customFormat="false" ht="30" hidden="false" customHeight="true" outlineLevel="0" collapsed="false">
      <c r="A13" s="3" t="s">
        <v>21</v>
      </c>
      <c r="B13" s="12" t="n">
        <f aca="false">IF(COUNT(F5:F94)=0,"",MAX(F5:F94))</f>
        <v>8</v>
      </c>
      <c r="C13" s="5" t="s">
        <v>22</v>
      </c>
      <c r="E13" s="8" t="n">
        <v>9</v>
      </c>
      <c r="F13" s="9" t="n">
        <v>2</v>
      </c>
      <c r="G13" s="10" t="n">
        <f aca="false">IF(COUNT(F7:F13)=7,AVERAGE(F7:F13),"")</f>
        <v>4</v>
      </c>
      <c r="I13" s="8" t="n">
        <v>9</v>
      </c>
      <c r="J13" s="9"/>
    </row>
    <row r="14" customFormat="false" ht="15" hidden="false" customHeight="false" outlineLevel="0" collapsed="false">
      <c r="E14" s="8" t="n">
        <v>10</v>
      </c>
      <c r="F14" s="9" t="n">
        <v>3</v>
      </c>
      <c r="G14" s="10" t="n">
        <f aca="false">IF(COUNT(F8:F14)=7,AVERAGE(F8:F14),"")</f>
        <v>3.71428571428571</v>
      </c>
      <c r="I14" s="8" t="n">
        <v>10</v>
      </c>
      <c r="J14" s="9"/>
    </row>
    <row r="15" customFormat="false" ht="15" hidden="false" customHeight="false" outlineLevel="0" collapsed="false">
      <c r="A15" s="11" t="s">
        <v>23</v>
      </c>
      <c r="B15" s="11"/>
      <c r="C15" s="11"/>
      <c r="E15" s="8" t="n">
        <v>11</v>
      </c>
      <c r="F15" s="9" t="n">
        <v>4</v>
      </c>
      <c r="G15" s="10" t="n">
        <f aca="false">IF(COUNT(F9:F15)=7,AVERAGE(F9:F15),"")</f>
        <v>4.14285714285714</v>
      </c>
      <c r="I15" s="8" t="n">
        <v>11</v>
      </c>
      <c r="J15" s="9"/>
    </row>
    <row r="16" customFormat="false" ht="30" hidden="false" customHeight="true" outlineLevel="0" collapsed="false">
      <c r="A16" s="3" t="s">
        <v>24</v>
      </c>
      <c r="B16" s="12" t="n">
        <f aca="false">COUNT(J5:J24)</f>
        <v>6</v>
      </c>
      <c r="C16" s="5" t="s">
        <v>25</v>
      </c>
      <c r="E16" s="8" t="n">
        <v>12</v>
      </c>
      <c r="F16" s="9" t="n">
        <v>1</v>
      </c>
      <c r="G16" s="10" t="n">
        <f aca="false">IF(COUNT(F10:F16)=7,AVERAGE(F10:F16),"")</f>
        <v>3.57142857142857</v>
      </c>
      <c r="I16" s="8" t="n">
        <v>12</v>
      </c>
      <c r="J16" s="9"/>
    </row>
    <row r="17" customFormat="false" ht="15" hidden="false" customHeight="false" outlineLevel="0" collapsed="false">
      <c r="A17" s="3" t="s">
        <v>26</v>
      </c>
      <c r="B17" s="13" t="n">
        <f aca="false">IFERROR(AVERAGE(J5:J24),"")</f>
        <v>25</v>
      </c>
      <c r="E17" s="8" t="n">
        <v>13</v>
      </c>
      <c r="F17" s="9" t="n">
        <v>8</v>
      </c>
      <c r="G17" s="10" t="n">
        <f aca="false">IF(COUNT(F11:F17)=7,AVERAGE(F11:F17),"")</f>
        <v>4.14285714285714</v>
      </c>
      <c r="I17" s="8" t="n">
        <v>13</v>
      </c>
      <c r="J17" s="9"/>
    </row>
    <row r="18" customFormat="false" ht="15" hidden="false" customHeight="false" outlineLevel="0" collapsed="false">
      <c r="A18" s="3" t="s">
        <v>27</v>
      </c>
      <c r="B18" s="12" t="n">
        <f aca="false">IF(COUNT(J5:J24)=0,"",MAX(J5:J24))</f>
        <v>30</v>
      </c>
      <c r="E18" s="8" t="n">
        <v>14</v>
      </c>
      <c r="F18" s="9" t="n">
        <v>2</v>
      </c>
      <c r="G18" s="10" t="n">
        <f aca="false">IF(COUNT(F12:F18)=7,AVERAGE(F12:F18),"")</f>
        <v>3.71428571428571</v>
      </c>
      <c r="I18" s="8" t="n">
        <v>14</v>
      </c>
      <c r="J18" s="9"/>
    </row>
    <row r="19" customFormat="false" ht="30" hidden="false" customHeight="true" outlineLevel="0" collapsed="false">
      <c r="A19" s="3" t="s">
        <v>28</v>
      </c>
      <c r="B19" s="14" t="n">
        <f aca="false">IFERROR(_xlfn.STDEV.S(J5:J24),"")</f>
        <v>2.96647939483827</v>
      </c>
      <c r="C19" s="5" t="s">
        <v>29</v>
      </c>
      <c r="E19" s="8" t="n">
        <v>15</v>
      </c>
      <c r="F19" s="9" t="n">
        <v>3</v>
      </c>
      <c r="G19" s="10" t="n">
        <f aca="false">IF(COUNT(F13:F19)=7,AVERAGE(F13:F19),"")</f>
        <v>3.28571428571429</v>
      </c>
      <c r="I19" s="8" t="n">
        <v>15</v>
      </c>
      <c r="J19" s="9"/>
    </row>
    <row r="20" customFormat="false" ht="15" hidden="false" customHeight="false" outlineLevel="0" collapsed="false">
      <c r="E20" s="8" t="n">
        <v>16</v>
      </c>
      <c r="F20" s="9" t="n">
        <v>1</v>
      </c>
      <c r="G20" s="10" t="n">
        <f aca="false">IF(COUNT(F14:F20)=7,AVERAGE(F14:F20),"")</f>
        <v>3.14285714285714</v>
      </c>
      <c r="I20" s="8" t="n">
        <v>16</v>
      </c>
      <c r="J20" s="9"/>
    </row>
    <row r="21" customFormat="false" ht="15" hidden="false" customHeight="false" outlineLevel="0" collapsed="false">
      <c r="A21" s="11" t="s">
        <v>30</v>
      </c>
      <c r="B21" s="11"/>
      <c r="C21" s="11"/>
      <c r="E21" s="8" t="n">
        <v>17</v>
      </c>
      <c r="F21" s="9" t="n">
        <v>4</v>
      </c>
      <c r="G21" s="10" t="n">
        <f aca="false">IF(COUNT(F15:F21)=7,AVERAGE(F15:F21),"")</f>
        <v>3.28571428571429</v>
      </c>
      <c r="I21" s="8" t="n">
        <v>17</v>
      </c>
      <c r="J21" s="9"/>
    </row>
    <row r="22" customFormat="false" ht="30" hidden="false" customHeight="true" outlineLevel="0" collapsed="false">
      <c r="A22" s="3" t="s">
        <v>31</v>
      </c>
      <c r="B22" s="13" t="n">
        <f aca="false">IFERROR(B9*B17,"")</f>
        <v>100</v>
      </c>
      <c r="C22" s="5" t="s">
        <v>32</v>
      </c>
      <c r="E22" s="8" t="n">
        <v>18</v>
      </c>
      <c r="F22" s="9" t="n">
        <v>6</v>
      </c>
      <c r="G22" s="10" t="n">
        <f aca="false">IF(COUNT(F16:F22)=7,AVERAGE(F16:F22),"")</f>
        <v>3.57142857142857</v>
      </c>
      <c r="I22" s="8" t="n">
        <v>18</v>
      </c>
      <c r="J22" s="9"/>
    </row>
    <row r="23" customFormat="false" ht="15" hidden="false" customHeight="false" outlineLevel="0" collapsed="false">
      <c r="E23" s="8" t="n">
        <v>19</v>
      </c>
      <c r="F23" s="9" t="n">
        <v>1</v>
      </c>
      <c r="G23" s="10" t="n">
        <f aca="false">IF(COUNT(F17:F23)=7,AVERAGE(F17:F23),"")</f>
        <v>3.57142857142857</v>
      </c>
      <c r="I23" s="8" t="n">
        <v>19</v>
      </c>
      <c r="J23" s="9"/>
    </row>
    <row r="24" customFormat="false" ht="15" hidden="false" customHeight="false" outlineLevel="0" collapsed="false">
      <c r="A24" s="11" t="s">
        <v>33</v>
      </c>
      <c r="B24" s="11"/>
      <c r="C24" s="11"/>
      <c r="E24" s="8" t="n">
        <v>20</v>
      </c>
      <c r="F24" s="9" t="n">
        <v>7</v>
      </c>
      <c r="G24" s="10" t="n">
        <f aca="false">IF(COUNT(F18:F24)=7,AVERAGE(F18:F24),"")</f>
        <v>3.42857142857143</v>
      </c>
      <c r="I24" s="8" t="n">
        <v>20</v>
      </c>
      <c r="J24" s="9"/>
    </row>
    <row r="25" customFormat="false" ht="30" hidden="false" customHeight="true" outlineLevel="0" collapsed="false">
      <c r="A25" s="3" t="s">
        <v>34</v>
      </c>
      <c r="B25" s="13" t="n">
        <f aca="false">IFERROR(B12*B18-B9*B17,"")</f>
        <v>50</v>
      </c>
      <c r="C25" s="5" t="s">
        <v>35</v>
      </c>
      <c r="E25" s="8" t="n">
        <v>21</v>
      </c>
      <c r="F25" s="9" t="n">
        <v>1</v>
      </c>
      <c r="G25" s="10" t="n">
        <f aca="false">IF(COUNT(F19:F25)=7,AVERAGE(F19:F25),"")</f>
        <v>3.28571428571429</v>
      </c>
    </row>
    <row r="26" customFormat="false" ht="15" hidden="false" customHeight="false" outlineLevel="0" collapsed="false">
      <c r="A26" s="15" t="s">
        <v>36</v>
      </c>
      <c r="B26" s="16" t="n">
        <f aca="false">IFERROR(ROUNDUP(B25,0),"")</f>
        <v>50</v>
      </c>
      <c r="E26" s="8" t="n">
        <v>22</v>
      </c>
      <c r="F26" s="9" t="n">
        <v>4</v>
      </c>
      <c r="G26" s="10" t="n">
        <f aca="false">IF(COUNT(F20:F26)=7,AVERAGE(F20:F26),"")</f>
        <v>3.42857142857143</v>
      </c>
    </row>
    <row r="27" customFormat="false" ht="30" hidden="false" customHeight="true" outlineLevel="0" collapsed="false">
      <c r="A27" s="15" t="s">
        <v>37</v>
      </c>
      <c r="B27" s="16" t="n">
        <f aca="false">IFERROR(B22+B26,"")</f>
        <v>150</v>
      </c>
      <c r="C27" s="5" t="s">
        <v>38</v>
      </c>
      <c r="E27" s="8" t="n">
        <v>23</v>
      </c>
      <c r="F27" s="9" t="n">
        <v>4</v>
      </c>
      <c r="G27" s="10" t="n">
        <f aca="false">IF(COUNT(F21:F27)=7,AVERAGE(F21:F27),"")</f>
        <v>3.85714285714286</v>
      </c>
    </row>
    <row r="28" customFormat="false" ht="15" hidden="false" customHeight="false" outlineLevel="0" collapsed="false">
      <c r="E28" s="8" t="n">
        <v>24</v>
      </c>
      <c r="F28" s="9" t="n">
        <v>4</v>
      </c>
      <c r="G28" s="10" t="n">
        <f aca="false">IF(COUNT(F22:F28)=7,AVERAGE(F22:F28),"")</f>
        <v>3.85714285714286</v>
      </c>
    </row>
    <row r="29" customFormat="false" ht="15" hidden="false" customHeight="false" outlineLevel="0" collapsed="false">
      <c r="A29" s="11" t="s">
        <v>39</v>
      </c>
      <c r="B29" s="11"/>
      <c r="C29" s="11"/>
      <c r="E29" s="8" t="n">
        <v>25</v>
      </c>
      <c r="F29" s="9" t="n">
        <v>7</v>
      </c>
      <c r="G29" s="10" t="n">
        <f aca="false">IF(COUNT(F23:F29)=7,AVERAGE(F23:F29),"")</f>
        <v>4</v>
      </c>
    </row>
    <row r="30" customFormat="false" ht="30" hidden="false" customHeight="true" outlineLevel="0" collapsed="false">
      <c r="A30" s="3" t="s">
        <v>34</v>
      </c>
      <c r="B30" s="13" t="n">
        <f aca="false">IFERROR(B5*B10*SQRT(B17),"")</f>
        <v>16.4485362695147</v>
      </c>
      <c r="C30" s="5" t="s">
        <v>40</v>
      </c>
      <c r="E30" s="8" t="n">
        <v>26</v>
      </c>
      <c r="F30" s="9" t="n">
        <v>6</v>
      </c>
      <c r="G30" s="10" t="n">
        <f aca="false">IF(COUNT(F24:F30)=7,AVERAGE(F24:F30),"")</f>
        <v>4.71428571428571</v>
      </c>
    </row>
    <row r="31" customFormat="false" ht="15" hidden="false" customHeight="false" outlineLevel="0" collapsed="false">
      <c r="A31" s="15" t="s">
        <v>36</v>
      </c>
      <c r="B31" s="16" t="n">
        <f aca="false">IFERROR(ROUNDUP(B30,0),"")</f>
        <v>17</v>
      </c>
      <c r="E31" s="8" t="n">
        <v>27</v>
      </c>
      <c r="F31" s="9" t="n">
        <v>6</v>
      </c>
      <c r="G31" s="10" t="n">
        <f aca="false">IF(COUNT(F25:F31)=7,AVERAGE(F25:F31),"")</f>
        <v>4.57142857142857</v>
      </c>
    </row>
    <row r="32" customFormat="false" ht="15" hidden="false" customHeight="false" outlineLevel="0" collapsed="false">
      <c r="A32" s="15" t="s">
        <v>37</v>
      </c>
      <c r="B32" s="16" t="n">
        <f aca="false">IFERROR(B22+B31,"")</f>
        <v>117</v>
      </c>
      <c r="E32" s="8" t="n">
        <v>28</v>
      </c>
      <c r="F32" s="9" t="n">
        <v>4</v>
      </c>
      <c r="G32" s="10" t="n">
        <f aca="false">IF(COUNT(F26:F32)=7,AVERAGE(F26:F32),"")</f>
        <v>5</v>
      </c>
    </row>
    <row r="33" customFormat="false" ht="15" hidden="false" customHeight="false" outlineLevel="0" collapsed="false">
      <c r="E33" s="8" t="n">
        <v>29</v>
      </c>
      <c r="F33" s="9"/>
      <c r="G33" s="10" t="str">
        <f aca="false">IF(COUNT(F27:F33)=7,AVERAGE(F27:F33),"")</f>
        <v/>
      </c>
    </row>
    <row r="34" customFormat="false" ht="15" hidden="false" customHeight="false" outlineLevel="0" collapsed="false">
      <c r="A34" s="11" t="s">
        <v>41</v>
      </c>
      <c r="B34" s="11"/>
      <c r="C34" s="11"/>
      <c r="E34" s="8" t="n">
        <v>30</v>
      </c>
      <c r="F34" s="9"/>
      <c r="G34" s="10" t="str">
        <f aca="false">IF(COUNT(F28:F34)=7,AVERAGE(F28:F34),"")</f>
        <v/>
      </c>
    </row>
    <row r="35" customFormat="false" ht="30" hidden="false" customHeight="true" outlineLevel="0" collapsed="false">
      <c r="A35" s="3" t="s">
        <v>42</v>
      </c>
      <c r="B35" s="13" t="n">
        <f aca="false">IFERROR(B17*B10^2,"")</f>
        <v>100</v>
      </c>
      <c r="C35" s="5" t="s">
        <v>43</v>
      </c>
      <c r="E35" s="8" t="n">
        <v>31</v>
      </c>
      <c r="F35" s="9"/>
      <c r="G35" s="10" t="str">
        <f aca="false">IF(COUNT(F29:F35)=7,AVERAGE(F29:F35),"")</f>
        <v/>
      </c>
    </row>
    <row r="36" customFormat="false" ht="30" hidden="false" customHeight="true" outlineLevel="0" collapsed="false">
      <c r="A36" s="3" t="s">
        <v>44</v>
      </c>
      <c r="B36" s="13" t="n">
        <f aca="false">IFERROR(B9^2*B19^2,"")</f>
        <v>140.8</v>
      </c>
      <c r="C36" s="5" t="s">
        <v>45</v>
      </c>
      <c r="E36" s="8" t="n">
        <v>32</v>
      </c>
      <c r="F36" s="9"/>
      <c r="G36" s="10" t="str">
        <f aca="false">IF(COUNT(F30:F36)=7,AVERAGE(F30:F36),"")</f>
        <v/>
      </c>
    </row>
    <row r="37" customFormat="false" ht="30" hidden="false" customHeight="true" outlineLevel="0" collapsed="false">
      <c r="A37" s="3" t="s">
        <v>34</v>
      </c>
      <c r="B37" s="13" t="n">
        <f aca="false">IFERROR(B5*SQRT(B35+B36),"")</f>
        <v>25.5243974218036</v>
      </c>
      <c r="C37" s="5" t="s">
        <v>46</v>
      </c>
      <c r="E37" s="8" t="n">
        <v>33</v>
      </c>
      <c r="F37" s="9"/>
      <c r="G37" s="10" t="str">
        <f aca="false">IF(COUNT(F31:F37)=7,AVERAGE(F31:F37),"")</f>
        <v/>
      </c>
    </row>
    <row r="38" customFormat="false" ht="15" hidden="false" customHeight="false" outlineLevel="0" collapsed="false">
      <c r="A38" s="15" t="s">
        <v>36</v>
      </c>
      <c r="B38" s="16" t="n">
        <f aca="false">IFERROR(ROUNDUP(B37,0),"")</f>
        <v>26</v>
      </c>
      <c r="E38" s="8" t="n">
        <v>34</v>
      </c>
      <c r="F38" s="9"/>
      <c r="G38" s="10" t="str">
        <f aca="false">IF(COUNT(F32:F38)=7,AVERAGE(F32:F38),"")</f>
        <v/>
      </c>
    </row>
    <row r="39" customFormat="false" ht="15" hidden="false" customHeight="false" outlineLevel="0" collapsed="false">
      <c r="A39" s="15" t="s">
        <v>37</v>
      </c>
      <c r="B39" s="16" t="n">
        <f aca="false">IFERROR(B22+B38,"")</f>
        <v>126</v>
      </c>
      <c r="E39" s="8" t="n">
        <v>35</v>
      </c>
      <c r="F39" s="9"/>
      <c r="G39" s="10" t="str">
        <f aca="false">IF(COUNT(F33:F39)=7,AVERAGE(F33:F39),"")</f>
        <v/>
      </c>
    </row>
    <row r="40" customFormat="false" ht="15" hidden="false" customHeight="false" outlineLevel="0" collapsed="false">
      <c r="E40" s="8" t="n">
        <v>36</v>
      </c>
      <c r="F40" s="9"/>
      <c r="G40" s="10" t="str">
        <f aca="false">IF(COUNT(F34:F40)=7,AVERAGE(F34:F40),"")</f>
        <v/>
      </c>
    </row>
    <row r="41" customFormat="false" ht="15" hidden="false" customHeight="false" outlineLevel="0" collapsed="false">
      <c r="E41" s="8" t="n">
        <v>37</v>
      </c>
      <c r="F41" s="9"/>
      <c r="G41" s="10" t="str">
        <f aca="false">IF(COUNT(F35:F41)=7,AVERAGE(F35:F41),"")</f>
        <v/>
      </c>
    </row>
    <row r="42" customFormat="false" ht="15" hidden="false" customHeight="false" outlineLevel="0" collapsed="false">
      <c r="E42" s="8" t="n">
        <v>38</v>
      </c>
      <c r="F42" s="9"/>
      <c r="G42" s="10" t="str">
        <f aca="false">IF(COUNT(F36:F42)=7,AVERAGE(F36:F42),"")</f>
        <v/>
      </c>
    </row>
    <row r="43" customFormat="false" ht="15" hidden="false" customHeight="false" outlineLevel="0" collapsed="false">
      <c r="E43" s="8" t="n">
        <v>39</v>
      </c>
      <c r="F43" s="9"/>
      <c r="G43" s="10" t="str">
        <f aca="false">IF(COUNT(F37:F43)=7,AVERAGE(F37:F43),"")</f>
        <v/>
      </c>
    </row>
    <row r="44" customFormat="false" ht="15" hidden="false" customHeight="false" outlineLevel="0" collapsed="false">
      <c r="E44" s="8" t="n">
        <v>40</v>
      </c>
      <c r="F44" s="9"/>
      <c r="G44" s="10" t="str">
        <f aca="false">IF(COUNT(F38:F44)=7,AVERAGE(F38:F44),"")</f>
        <v/>
      </c>
    </row>
    <row r="45" customFormat="false" ht="15" hidden="false" customHeight="false" outlineLevel="0" collapsed="false">
      <c r="E45" s="8" t="n">
        <v>41</v>
      </c>
      <c r="F45" s="9"/>
      <c r="G45" s="10" t="str">
        <f aca="false">IF(COUNT(F39:F45)=7,AVERAGE(F39:F45),"")</f>
        <v/>
      </c>
    </row>
    <row r="46" customFormat="false" ht="15" hidden="false" customHeight="false" outlineLevel="0" collapsed="false">
      <c r="E46" s="8" t="n">
        <v>42</v>
      </c>
      <c r="F46" s="9"/>
      <c r="G46" s="10" t="str">
        <f aca="false">IF(COUNT(F40:F46)=7,AVERAGE(F40:F46),"")</f>
        <v/>
      </c>
    </row>
    <row r="47" customFormat="false" ht="15" hidden="false" customHeight="false" outlineLevel="0" collapsed="false">
      <c r="E47" s="8" t="n">
        <v>43</v>
      </c>
      <c r="F47" s="9"/>
      <c r="G47" s="10" t="str">
        <f aca="false">IF(COUNT(F41:F47)=7,AVERAGE(F41:F47),"")</f>
        <v/>
      </c>
    </row>
    <row r="48" customFormat="false" ht="15" hidden="false" customHeight="false" outlineLevel="0" collapsed="false">
      <c r="E48" s="8" t="n">
        <v>44</v>
      </c>
      <c r="F48" s="9"/>
      <c r="G48" s="10" t="str">
        <f aca="false">IF(COUNT(F42:F48)=7,AVERAGE(F42:F48),"")</f>
        <v/>
      </c>
    </row>
    <row r="49" customFormat="false" ht="15" hidden="false" customHeight="false" outlineLevel="0" collapsed="false">
      <c r="E49" s="8" t="n">
        <v>45</v>
      </c>
      <c r="F49" s="9"/>
      <c r="G49" s="10" t="str">
        <f aca="false">IF(COUNT(F43:F49)=7,AVERAGE(F43:F49),"")</f>
        <v/>
      </c>
    </row>
    <row r="50" customFormat="false" ht="15" hidden="false" customHeight="false" outlineLevel="0" collapsed="false">
      <c r="E50" s="8" t="n">
        <v>46</v>
      </c>
      <c r="F50" s="9"/>
      <c r="G50" s="10" t="str">
        <f aca="false">IF(COUNT(F44:F50)=7,AVERAGE(F44:F50),"")</f>
        <v/>
      </c>
    </row>
    <row r="51" customFormat="false" ht="15" hidden="false" customHeight="false" outlineLevel="0" collapsed="false">
      <c r="E51" s="8" t="n">
        <v>47</v>
      </c>
      <c r="F51" s="9"/>
      <c r="G51" s="10" t="str">
        <f aca="false">IF(COUNT(F45:F51)=7,AVERAGE(F45:F51),"")</f>
        <v/>
      </c>
    </row>
    <row r="52" customFormat="false" ht="15" hidden="false" customHeight="false" outlineLevel="0" collapsed="false">
      <c r="E52" s="8" t="n">
        <v>48</v>
      </c>
      <c r="F52" s="9"/>
      <c r="G52" s="10" t="str">
        <f aca="false">IF(COUNT(F46:F52)=7,AVERAGE(F46:F52),"")</f>
        <v/>
      </c>
    </row>
    <row r="53" customFormat="false" ht="15" hidden="false" customHeight="false" outlineLevel="0" collapsed="false">
      <c r="E53" s="8" t="n">
        <v>49</v>
      </c>
      <c r="F53" s="9"/>
      <c r="G53" s="10" t="str">
        <f aca="false">IF(COUNT(F47:F53)=7,AVERAGE(F47:F53),"")</f>
        <v/>
      </c>
    </row>
    <row r="54" customFormat="false" ht="15" hidden="false" customHeight="false" outlineLevel="0" collapsed="false">
      <c r="E54" s="8" t="n">
        <v>50</v>
      </c>
      <c r="F54" s="9"/>
      <c r="G54" s="10" t="str">
        <f aca="false">IF(COUNT(F48:F54)=7,AVERAGE(F48:F54),"")</f>
        <v/>
      </c>
    </row>
    <row r="55" customFormat="false" ht="15" hidden="false" customHeight="false" outlineLevel="0" collapsed="false">
      <c r="E55" s="8" t="n">
        <v>51</v>
      </c>
      <c r="F55" s="9"/>
      <c r="G55" s="10" t="str">
        <f aca="false">IF(COUNT(F49:F55)=7,AVERAGE(F49:F55),"")</f>
        <v/>
      </c>
    </row>
    <row r="56" customFormat="false" ht="15" hidden="false" customHeight="false" outlineLevel="0" collapsed="false">
      <c r="E56" s="8" t="n">
        <v>52</v>
      </c>
      <c r="F56" s="9"/>
      <c r="G56" s="10" t="str">
        <f aca="false">IF(COUNT(F50:F56)=7,AVERAGE(F50:F56),"")</f>
        <v/>
      </c>
    </row>
    <row r="57" customFormat="false" ht="15" hidden="false" customHeight="false" outlineLevel="0" collapsed="false">
      <c r="E57" s="8" t="n">
        <v>53</v>
      </c>
      <c r="F57" s="9"/>
      <c r="G57" s="10" t="str">
        <f aca="false">IF(COUNT(F51:F57)=7,AVERAGE(F51:F57),"")</f>
        <v/>
      </c>
    </row>
    <row r="58" customFormat="false" ht="15" hidden="false" customHeight="false" outlineLevel="0" collapsed="false">
      <c r="E58" s="8" t="n">
        <v>54</v>
      </c>
      <c r="F58" s="9"/>
      <c r="G58" s="10" t="str">
        <f aca="false">IF(COUNT(F52:F58)=7,AVERAGE(F52:F58),"")</f>
        <v/>
      </c>
    </row>
    <row r="59" customFormat="false" ht="15" hidden="false" customHeight="false" outlineLevel="0" collapsed="false">
      <c r="E59" s="8" t="n">
        <v>55</v>
      </c>
      <c r="F59" s="9"/>
      <c r="G59" s="10" t="str">
        <f aca="false">IF(COUNT(F53:F59)=7,AVERAGE(F53:F59),"")</f>
        <v/>
      </c>
    </row>
    <row r="60" customFormat="false" ht="15" hidden="false" customHeight="false" outlineLevel="0" collapsed="false">
      <c r="E60" s="8" t="n">
        <v>56</v>
      </c>
      <c r="F60" s="9"/>
      <c r="G60" s="10" t="str">
        <f aca="false">IF(COUNT(F54:F60)=7,AVERAGE(F54:F60),"")</f>
        <v/>
      </c>
    </row>
    <row r="61" customFormat="false" ht="15" hidden="false" customHeight="false" outlineLevel="0" collapsed="false">
      <c r="E61" s="8" t="n">
        <v>57</v>
      </c>
      <c r="F61" s="9"/>
      <c r="G61" s="10" t="str">
        <f aca="false">IF(COUNT(F55:F61)=7,AVERAGE(F55:F61),"")</f>
        <v/>
      </c>
    </row>
    <row r="62" customFormat="false" ht="15" hidden="false" customHeight="false" outlineLevel="0" collapsed="false">
      <c r="E62" s="8" t="n">
        <v>58</v>
      </c>
      <c r="F62" s="9"/>
      <c r="G62" s="10" t="str">
        <f aca="false">IF(COUNT(F56:F62)=7,AVERAGE(F56:F62),"")</f>
        <v/>
      </c>
    </row>
    <row r="63" customFormat="false" ht="15" hidden="false" customHeight="false" outlineLevel="0" collapsed="false">
      <c r="E63" s="8" t="n">
        <v>59</v>
      </c>
      <c r="F63" s="9"/>
      <c r="G63" s="10" t="str">
        <f aca="false">IF(COUNT(F57:F63)=7,AVERAGE(F57:F63),"")</f>
        <v/>
      </c>
    </row>
    <row r="64" customFormat="false" ht="15" hidden="false" customHeight="false" outlineLevel="0" collapsed="false">
      <c r="E64" s="8" t="n">
        <v>60</v>
      </c>
      <c r="F64" s="9"/>
      <c r="G64" s="10" t="str">
        <f aca="false">IF(COUNT(F58:F64)=7,AVERAGE(F58:F64),"")</f>
        <v/>
      </c>
    </row>
    <row r="65" customFormat="false" ht="15" hidden="false" customHeight="false" outlineLevel="0" collapsed="false">
      <c r="E65" s="8" t="n">
        <v>61</v>
      </c>
      <c r="F65" s="9"/>
      <c r="G65" s="10" t="str">
        <f aca="false">IF(COUNT(F59:F65)=7,AVERAGE(F59:F65),"")</f>
        <v/>
      </c>
    </row>
    <row r="66" customFormat="false" ht="15" hidden="false" customHeight="false" outlineLevel="0" collapsed="false">
      <c r="E66" s="8" t="n">
        <v>62</v>
      </c>
      <c r="F66" s="9"/>
      <c r="G66" s="10" t="str">
        <f aca="false">IF(COUNT(F60:F66)=7,AVERAGE(F60:F66),"")</f>
        <v/>
      </c>
    </row>
    <row r="67" customFormat="false" ht="15" hidden="false" customHeight="false" outlineLevel="0" collapsed="false">
      <c r="E67" s="8" t="n">
        <v>63</v>
      </c>
      <c r="F67" s="9"/>
      <c r="G67" s="10" t="str">
        <f aca="false">IF(COUNT(F61:F67)=7,AVERAGE(F61:F67),"")</f>
        <v/>
      </c>
    </row>
    <row r="68" customFormat="false" ht="15" hidden="false" customHeight="false" outlineLevel="0" collapsed="false">
      <c r="E68" s="8" t="n">
        <v>64</v>
      </c>
      <c r="F68" s="9"/>
      <c r="G68" s="10" t="str">
        <f aca="false">IF(COUNT(F62:F68)=7,AVERAGE(F62:F68),"")</f>
        <v/>
      </c>
    </row>
    <row r="69" customFormat="false" ht="15" hidden="false" customHeight="false" outlineLevel="0" collapsed="false">
      <c r="E69" s="8" t="n">
        <v>65</v>
      </c>
      <c r="F69" s="9"/>
      <c r="G69" s="10" t="str">
        <f aca="false">IF(COUNT(F63:F69)=7,AVERAGE(F63:F69),"")</f>
        <v/>
      </c>
    </row>
    <row r="70" customFormat="false" ht="15" hidden="false" customHeight="false" outlineLevel="0" collapsed="false">
      <c r="E70" s="8" t="n">
        <v>66</v>
      </c>
      <c r="F70" s="9"/>
      <c r="G70" s="10" t="str">
        <f aca="false">IF(COUNT(F64:F70)=7,AVERAGE(F64:F70),"")</f>
        <v/>
      </c>
    </row>
    <row r="71" customFormat="false" ht="15" hidden="false" customHeight="false" outlineLevel="0" collapsed="false">
      <c r="E71" s="8" t="n">
        <v>67</v>
      </c>
      <c r="F71" s="9"/>
      <c r="G71" s="10" t="str">
        <f aca="false">IF(COUNT(F65:F71)=7,AVERAGE(F65:F71),"")</f>
        <v/>
      </c>
    </row>
    <row r="72" customFormat="false" ht="15" hidden="false" customHeight="false" outlineLevel="0" collapsed="false">
      <c r="E72" s="8" t="n">
        <v>68</v>
      </c>
      <c r="F72" s="9"/>
      <c r="G72" s="10" t="str">
        <f aca="false">IF(COUNT(F66:F72)=7,AVERAGE(F66:F72),"")</f>
        <v/>
      </c>
    </row>
    <row r="73" customFormat="false" ht="15" hidden="false" customHeight="false" outlineLevel="0" collapsed="false">
      <c r="E73" s="8" t="n">
        <v>69</v>
      </c>
      <c r="F73" s="9"/>
      <c r="G73" s="10" t="str">
        <f aca="false">IF(COUNT(F67:F73)=7,AVERAGE(F67:F73),"")</f>
        <v/>
      </c>
    </row>
    <row r="74" customFormat="false" ht="15" hidden="false" customHeight="false" outlineLevel="0" collapsed="false">
      <c r="E74" s="8" t="n">
        <v>70</v>
      </c>
      <c r="F74" s="9"/>
      <c r="G74" s="10" t="str">
        <f aca="false">IF(COUNT(F68:F74)=7,AVERAGE(F68:F74),"")</f>
        <v/>
      </c>
    </row>
    <row r="75" customFormat="false" ht="15" hidden="false" customHeight="false" outlineLevel="0" collapsed="false">
      <c r="E75" s="8" t="n">
        <v>71</v>
      </c>
      <c r="F75" s="9"/>
      <c r="G75" s="10" t="str">
        <f aca="false">IF(COUNT(F69:F75)=7,AVERAGE(F69:F75),"")</f>
        <v/>
      </c>
    </row>
    <row r="76" customFormat="false" ht="15" hidden="false" customHeight="false" outlineLevel="0" collapsed="false">
      <c r="E76" s="8" t="n">
        <v>72</v>
      </c>
      <c r="F76" s="9"/>
      <c r="G76" s="10" t="str">
        <f aca="false">IF(COUNT(F70:F76)=7,AVERAGE(F70:F76),"")</f>
        <v/>
      </c>
    </row>
    <row r="77" customFormat="false" ht="15" hidden="false" customHeight="false" outlineLevel="0" collapsed="false">
      <c r="E77" s="8" t="n">
        <v>73</v>
      </c>
      <c r="F77" s="9"/>
      <c r="G77" s="10" t="str">
        <f aca="false">IF(COUNT(F71:F77)=7,AVERAGE(F71:F77),"")</f>
        <v/>
      </c>
    </row>
    <row r="78" customFormat="false" ht="15" hidden="false" customHeight="false" outlineLevel="0" collapsed="false">
      <c r="E78" s="8" t="n">
        <v>74</v>
      </c>
      <c r="F78" s="9"/>
      <c r="G78" s="10" t="str">
        <f aca="false">IF(COUNT(F72:F78)=7,AVERAGE(F72:F78),"")</f>
        <v/>
      </c>
    </row>
    <row r="79" customFormat="false" ht="15" hidden="false" customHeight="false" outlineLevel="0" collapsed="false">
      <c r="E79" s="8" t="n">
        <v>75</v>
      </c>
      <c r="F79" s="9"/>
      <c r="G79" s="10" t="str">
        <f aca="false">IF(COUNT(F73:F79)=7,AVERAGE(F73:F79),"")</f>
        <v/>
      </c>
    </row>
    <row r="80" customFormat="false" ht="15" hidden="false" customHeight="false" outlineLevel="0" collapsed="false">
      <c r="E80" s="8" t="n">
        <v>76</v>
      </c>
      <c r="F80" s="9"/>
      <c r="G80" s="10" t="str">
        <f aca="false">IF(COUNT(F74:F80)=7,AVERAGE(F74:F80),"")</f>
        <v/>
      </c>
    </row>
    <row r="81" customFormat="false" ht="15" hidden="false" customHeight="false" outlineLevel="0" collapsed="false">
      <c r="E81" s="8" t="n">
        <v>77</v>
      </c>
      <c r="F81" s="9"/>
      <c r="G81" s="10" t="str">
        <f aca="false">IF(COUNT(F75:F81)=7,AVERAGE(F75:F81),"")</f>
        <v/>
      </c>
    </row>
    <row r="82" customFormat="false" ht="15" hidden="false" customHeight="false" outlineLevel="0" collapsed="false">
      <c r="E82" s="8" t="n">
        <v>78</v>
      </c>
      <c r="F82" s="9"/>
      <c r="G82" s="10" t="str">
        <f aca="false">IF(COUNT(F76:F82)=7,AVERAGE(F76:F82),"")</f>
        <v/>
      </c>
    </row>
    <row r="83" customFormat="false" ht="15" hidden="false" customHeight="false" outlineLevel="0" collapsed="false">
      <c r="E83" s="8" t="n">
        <v>79</v>
      </c>
      <c r="F83" s="9"/>
      <c r="G83" s="10" t="str">
        <f aca="false">IF(COUNT(F77:F83)=7,AVERAGE(F77:F83),"")</f>
        <v/>
      </c>
    </row>
    <row r="84" customFormat="false" ht="15" hidden="false" customHeight="false" outlineLevel="0" collapsed="false">
      <c r="E84" s="8" t="n">
        <v>80</v>
      </c>
      <c r="F84" s="9"/>
      <c r="G84" s="10" t="str">
        <f aca="false">IF(COUNT(F78:F84)=7,AVERAGE(F78:F84),"")</f>
        <v/>
      </c>
    </row>
    <row r="85" customFormat="false" ht="15" hidden="false" customHeight="false" outlineLevel="0" collapsed="false">
      <c r="E85" s="8" t="n">
        <v>81</v>
      </c>
      <c r="F85" s="9"/>
      <c r="G85" s="10" t="str">
        <f aca="false">IF(COUNT(F79:F85)=7,AVERAGE(F79:F85),"")</f>
        <v/>
      </c>
    </row>
    <row r="86" customFormat="false" ht="15" hidden="false" customHeight="false" outlineLevel="0" collapsed="false">
      <c r="E86" s="8" t="n">
        <v>82</v>
      </c>
      <c r="F86" s="9"/>
      <c r="G86" s="10" t="str">
        <f aca="false">IF(COUNT(F80:F86)=7,AVERAGE(F80:F86),"")</f>
        <v/>
      </c>
    </row>
    <row r="87" customFormat="false" ht="15" hidden="false" customHeight="false" outlineLevel="0" collapsed="false">
      <c r="E87" s="8" t="n">
        <v>83</v>
      </c>
      <c r="F87" s="9"/>
      <c r="G87" s="10" t="str">
        <f aca="false">IF(COUNT(F81:F87)=7,AVERAGE(F81:F87),"")</f>
        <v/>
      </c>
    </row>
    <row r="88" customFormat="false" ht="15" hidden="false" customHeight="false" outlineLevel="0" collapsed="false">
      <c r="E88" s="8" t="n">
        <v>84</v>
      </c>
      <c r="F88" s="9"/>
      <c r="G88" s="10" t="str">
        <f aca="false">IF(COUNT(F82:F88)=7,AVERAGE(F82:F88),"")</f>
        <v/>
      </c>
    </row>
    <row r="89" customFormat="false" ht="15" hidden="false" customHeight="false" outlineLevel="0" collapsed="false">
      <c r="E89" s="8" t="n">
        <v>85</v>
      </c>
      <c r="F89" s="9"/>
      <c r="G89" s="10" t="str">
        <f aca="false">IF(COUNT(F83:F89)=7,AVERAGE(F83:F89),"")</f>
        <v/>
      </c>
    </row>
    <row r="90" customFormat="false" ht="15" hidden="false" customHeight="false" outlineLevel="0" collapsed="false">
      <c r="E90" s="8" t="n">
        <v>86</v>
      </c>
      <c r="F90" s="9"/>
      <c r="G90" s="10" t="str">
        <f aca="false">IF(COUNT(F84:F90)=7,AVERAGE(F84:F90),"")</f>
        <v/>
      </c>
    </row>
    <row r="91" customFormat="false" ht="15" hidden="false" customHeight="false" outlineLevel="0" collapsed="false">
      <c r="E91" s="8" t="n">
        <v>87</v>
      </c>
      <c r="F91" s="9"/>
      <c r="G91" s="10" t="str">
        <f aca="false">IF(COUNT(F85:F91)=7,AVERAGE(F85:F91),"")</f>
        <v/>
      </c>
    </row>
    <row r="92" customFormat="false" ht="15" hidden="false" customHeight="false" outlineLevel="0" collapsed="false">
      <c r="E92" s="8" t="n">
        <v>88</v>
      </c>
      <c r="F92" s="9"/>
      <c r="G92" s="10" t="str">
        <f aca="false">IF(COUNT(F86:F92)=7,AVERAGE(F86:F92),"")</f>
        <v/>
      </c>
    </row>
    <row r="93" customFormat="false" ht="15" hidden="false" customHeight="false" outlineLevel="0" collapsed="false">
      <c r="E93" s="8" t="n">
        <v>89</v>
      </c>
      <c r="F93" s="9"/>
      <c r="G93" s="10" t="str">
        <f aca="false">IF(COUNT(F87:F93)=7,AVERAGE(F87:F93),"")</f>
        <v/>
      </c>
    </row>
    <row r="94" customFormat="false" ht="15" hidden="false" customHeight="false" outlineLevel="0" collapsed="false">
      <c r="E94" s="8" t="n">
        <v>90</v>
      </c>
      <c r="F94" s="9"/>
      <c r="G94" s="10" t="str">
        <f aca="false">IF(COUNT(F88:F94)=7,AVERAGE(F88:F94),"")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8"/>
    <col collapsed="false" customWidth="true" hidden="false" outlineLevel="0" max="3" min="3" style="0" width="14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8" t="s">
        <v>49</v>
      </c>
    </row>
    <row r="2" customFormat="false" ht="15" hidden="false" customHeight="false" outlineLevel="0" collapsed="false">
      <c r="A2" s="2" t="s">
        <v>50</v>
      </c>
    </row>
    <row r="4" customFormat="false" ht="31.5" hidden="false" customHeight="true" outlineLevel="0" collapsed="false">
      <c r="A4" s="19" t="s">
        <v>51</v>
      </c>
      <c r="B4" s="19" t="s">
        <v>52</v>
      </c>
      <c r="C4" s="19" t="s">
        <v>9</v>
      </c>
      <c r="D4" s="19" t="s">
        <v>53</v>
      </c>
    </row>
    <row r="5" customFormat="false" ht="15" hidden="false" customHeight="false" outlineLevel="0" collapsed="false">
      <c r="A5" s="20" t="n">
        <v>0.8</v>
      </c>
      <c r="B5" s="21" t="n">
        <f aca="false">1-A5</f>
        <v>0.2</v>
      </c>
      <c r="C5" s="7" t="n">
        <f aca="false">_xlfn.NORM.S.INV(A5)</f>
        <v>0.841621233572914</v>
      </c>
      <c r="D5" s="22" t="n">
        <f aca="false">1/(1-A5)</f>
        <v>5</v>
      </c>
    </row>
    <row r="6" customFormat="false" ht="15" hidden="false" customHeight="false" outlineLevel="0" collapsed="false">
      <c r="A6" s="20" t="n">
        <v>0.85</v>
      </c>
      <c r="B6" s="21" t="n">
        <f aca="false">1-A6</f>
        <v>0.15</v>
      </c>
      <c r="C6" s="7" t="n">
        <f aca="false">_xlfn.NORM.S.INV(A6)</f>
        <v>1.03643338949379</v>
      </c>
      <c r="D6" s="22" t="n">
        <f aca="false">1/(1-A6)</f>
        <v>6.66666666666667</v>
      </c>
    </row>
    <row r="7" customFormat="false" ht="15" hidden="false" customHeight="false" outlineLevel="0" collapsed="false">
      <c r="A7" s="20" t="n">
        <v>0.9</v>
      </c>
      <c r="B7" s="21" t="n">
        <f aca="false">1-A7</f>
        <v>0.1</v>
      </c>
      <c r="C7" s="7" t="n">
        <f aca="false">_xlfn.NORM.S.INV(A7)</f>
        <v>1.2815515655446</v>
      </c>
      <c r="D7" s="22" t="n">
        <f aca="false">1/(1-A7)</f>
        <v>10</v>
      </c>
    </row>
    <row r="8" customFormat="false" ht="15" hidden="false" customHeight="false" outlineLevel="0" collapsed="false">
      <c r="A8" s="20" t="n">
        <v>0.95</v>
      </c>
      <c r="B8" s="21" t="n">
        <f aca="false">1-A8</f>
        <v>0.05</v>
      </c>
      <c r="C8" s="7" t="n">
        <f aca="false">_xlfn.NORM.S.INV(A8)</f>
        <v>1.64485362695147</v>
      </c>
      <c r="D8" s="22" t="n">
        <f aca="false">1/(1-A8)</f>
        <v>20</v>
      </c>
    </row>
    <row r="9" customFormat="false" ht="15" hidden="false" customHeight="false" outlineLevel="0" collapsed="false">
      <c r="A9" s="20" t="n">
        <v>0.975</v>
      </c>
      <c r="B9" s="21" t="n">
        <f aca="false">1-A9</f>
        <v>0.025</v>
      </c>
      <c r="C9" s="7" t="n">
        <f aca="false">_xlfn.NORM.S.INV(A9)</f>
        <v>1.95996398454005</v>
      </c>
      <c r="D9" s="22" t="n">
        <f aca="false">1/(1-A9)</f>
        <v>40</v>
      </c>
    </row>
    <row r="10" customFormat="false" ht="15" hidden="false" customHeight="false" outlineLevel="0" collapsed="false">
      <c r="A10" s="20" t="n">
        <v>0.98</v>
      </c>
      <c r="B10" s="21" t="n">
        <f aca="false">1-A10</f>
        <v>0.02</v>
      </c>
      <c r="C10" s="7" t="n">
        <f aca="false">_xlfn.NORM.S.INV(A10)</f>
        <v>2.05374891063182</v>
      </c>
      <c r="D10" s="22" t="n">
        <f aca="false">1/(1-A10)</f>
        <v>50</v>
      </c>
    </row>
    <row r="11" customFormat="false" ht="15" hidden="false" customHeight="false" outlineLevel="0" collapsed="false">
      <c r="A11" s="20" t="n">
        <v>0.99</v>
      </c>
      <c r="B11" s="21" t="n">
        <f aca="false">1-A11</f>
        <v>0.01</v>
      </c>
      <c r="C11" s="7" t="n">
        <f aca="false">_xlfn.NORM.S.INV(A11)</f>
        <v>2.32634787404084</v>
      </c>
      <c r="D11" s="22" t="n">
        <f aca="false">1/(1-A11)</f>
        <v>99.9999999999999</v>
      </c>
    </row>
    <row r="12" customFormat="false" ht="15" hidden="false" customHeight="false" outlineLevel="0" collapsed="false">
      <c r="A12" s="20" t="n">
        <v>0.995</v>
      </c>
      <c r="B12" s="21" t="n">
        <f aca="false">1-A12</f>
        <v>0.005</v>
      </c>
      <c r="C12" s="7" t="n">
        <f aca="false">_xlfn.NORM.S.INV(A12)</f>
        <v>2.5758293035489</v>
      </c>
      <c r="D12" s="22" t="n">
        <f aca="false">1/(1-A12)</f>
        <v>200</v>
      </c>
    </row>
    <row r="13" customFormat="false" ht="15" hidden="false" customHeight="false" outlineLevel="0" collapsed="false">
      <c r="A13" s="20" t="n">
        <v>0.999</v>
      </c>
      <c r="B13" s="21" t="n">
        <f aca="false">1-A13</f>
        <v>0.001</v>
      </c>
      <c r="C13" s="7" t="n">
        <f aca="false">_xlfn.NORM.S.INV(A13)</f>
        <v>3.09023230616781</v>
      </c>
      <c r="D13" s="22" t="n">
        <f aca="false">1/(1-A13)</f>
        <v>999.999999999999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23" t="s">
        <v>54</v>
      </c>
    </row>
    <row r="2" customFormat="false" ht="15" hidden="false" customHeight="false" outlineLevel="0" collapsed="false">
      <c r="A2" s="24" t="s">
        <v>55</v>
      </c>
    </row>
    <row r="3" customFormat="false" ht="15" hidden="false" customHeight="false" outlineLevel="0" collapsed="false">
      <c r="A3" s="24"/>
    </row>
    <row r="4" customFormat="false" ht="15" hidden="false" customHeight="false" outlineLevel="0" collapsed="false">
      <c r="A4" s="25" t="s">
        <v>56</v>
      </c>
    </row>
    <row r="5" customFormat="false" ht="15" hidden="false" customHeight="false" outlineLevel="0" collapsed="false">
      <c r="A5" s="24" t="s">
        <v>57</v>
      </c>
    </row>
    <row r="6" customFormat="false" ht="23.85" hidden="false" customHeight="false" outlineLevel="0" collapsed="false">
      <c r="A6" s="24" t="s">
        <v>58</v>
      </c>
    </row>
    <row r="7" customFormat="false" ht="23.85" hidden="false" customHeight="false" outlineLevel="0" collapsed="false">
      <c r="A7" s="24" t="s">
        <v>59</v>
      </c>
    </row>
    <row r="8" customFormat="false" ht="15" hidden="false" customHeight="false" outlineLevel="0" collapsed="false">
      <c r="A8" s="24" t="s">
        <v>60</v>
      </c>
    </row>
    <row r="9" customFormat="false" ht="15" hidden="false" customHeight="false" outlineLevel="0" collapsed="false">
      <c r="A9" s="24" t="s">
        <v>61</v>
      </c>
    </row>
    <row r="10" customFormat="false" ht="15" hidden="false" customHeight="false" outlineLevel="0" collapsed="false">
      <c r="A10" s="24"/>
    </row>
    <row r="11" customFormat="false" ht="15" hidden="false" customHeight="false" outlineLevel="0" collapsed="false">
      <c r="A11" s="25" t="s">
        <v>62</v>
      </c>
    </row>
    <row r="12" customFormat="false" ht="23.85" hidden="false" customHeight="false" outlineLevel="0" collapsed="false">
      <c r="A12" s="24" t="s">
        <v>63</v>
      </c>
    </row>
    <row r="13" customFormat="false" ht="15" hidden="false" customHeight="false" outlineLevel="0" collapsed="false">
      <c r="A13" s="24" t="s">
        <v>64</v>
      </c>
    </row>
    <row r="14" customFormat="false" ht="15" hidden="false" customHeight="false" outlineLevel="0" collapsed="false">
      <c r="A14" s="24"/>
    </row>
    <row r="15" customFormat="false" ht="15" hidden="false" customHeight="false" outlineLevel="0" collapsed="false">
      <c r="A15" s="25" t="s">
        <v>65</v>
      </c>
    </row>
    <row r="16" customFormat="false" ht="23.85" hidden="false" customHeight="false" outlineLevel="0" collapsed="false">
      <c r="A16" s="24" t="s">
        <v>66</v>
      </c>
    </row>
    <row r="17" customFormat="false" ht="15" hidden="false" customHeight="false" outlineLevel="0" collapsed="false">
      <c r="A17" s="24" t="s">
        <v>67</v>
      </c>
    </row>
    <row r="18" customFormat="false" ht="15" hidden="false" customHeight="false" outlineLevel="0" collapsed="false">
      <c r="A18" s="24"/>
    </row>
    <row r="19" customFormat="false" ht="15" hidden="false" customHeight="false" outlineLevel="0" collapsed="false">
      <c r="A19" s="24" t="s">
        <v>68</v>
      </c>
    </row>
    <row r="20" customFormat="false" ht="15" hidden="false" customHeight="false" outlineLevel="0" collapsed="false">
      <c r="A20" s="24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2026-11-02T11:43:00Z</dcterms:created>
  <dc:creator>Channel Bay</dc:creator>
  <dc:description/>
  <dc:language>en-US</dc:language>
  <cp:lastModifiedBy/>
  <dcterms:modified xsi:type="dcterms:W3CDTF">2026-11-02T11:43:00Z</dcterms:modified>
  <cp:revision>0</cp:revision>
  <dc:subject/>
  <dc:title>Safety stock calculator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